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230" activeTab="1"/>
  </bookViews>
  <sheets>
    <sheet name="Rekapitulace" sheetId="10" r:id="rId1"/>
    <sheet name="Formulář k vyplnění" sheetId="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">'[1]Hydrotechnické výpočty'!#REF!</definedName>
    <definedName name="aaaa">'[1]Hydrotechnické výpočty'!#REF!</definedName>
    <definedName name="aaaaa">'[1]Hydrotechnické výpočty'!#REF!</definedName>
    <definedName name="aaaaaaa">'[1]Hydrotechnické výpočty'!#REF!</definedName>
    <definedName name="AL_obvodový_plášť" localSheetId="1">'[2]SO 11.1A Výkaz výměr'!#REF!</definedName>
    <definedName name="AL_obvodový_plášť">'[2]SO 11.1A Výkaz výměr'!#REF!</definedName>
    <definedName name="bbbbbbbbbbb">#REF!</definedName>
    <definedName name="BuiltIn_Print_Area___1">"$List1.$A$#REF!:$F$#REF!"</definedName>
    <definedName name="cccccgggg">#REF!</definedName>
    <definedName name="ČÁST_DOKUMENTACE">#REF!</definedName>
    <definedName name="DATUM">#REF!</definedName>
    <definedName name="DĚLENÍ_PROFESNÍHO_DILU">#REF!</definedName>
    <definedName name="DÍLČÍ_ČLENĚNÍ">#REF!</definedName>
    <definedName name="Excel_BuiltIn_Print_Area_1">"$List1.$A$#REF!:$F$#REF!"</definedName>
    <definedName name="Excel_BuiltIn_Print_Area_1_1">#REF!</definedName>
    <definedName name="Excel_BuiltIn_Print_Titles_1">#REF!</definedName>
    <definedName name="f">'[3]Hydrotechnické výpočty'!#REF!</definedName>
    <definedName name="fff">'[1]Hydrotechnické výpočty'!#REF!</definedName>
    <definedName name="ffffffff">'[1]Hydrotechnické výpočty'!#REF!</definedName>
    <definedName name="FUNKCNI_CLENENI">#REF!</definedName>
    <definedName name="ggggg">#REF!</definedName>
    <definedName name="hh">'[1]Hydrotechnické výpočty'!#REF!</definedName>
    <definedName name="hhh">'[1]Hydrotechnické výpočty'!#REF!</definedName>
    <definedName name="hydro">'[1]Hydrotechnické výpočty'!#REF!</definedName>
    <definedName name="hydrom">'[1]Hydrotechnické výpočty'!#REF!</definedName>
    <definedName name="Hydrotechnické_výpočty">'[1]Hydrotechnické výpočty'!#REF!</definedName>
    <definedName name="IS" localSheetId="1">#REF!</definedName>
    <definedName name="IS">#REF!</definedName>
    <definedName name="Izolace_akustické" localSheetId="1">'[2]SO 11.1A Výkaz výměr'!#REF!</definedName>
    <definedName name="Izolace_akustické">'[2]SO 11.1A Výkaz výměr'!#REF!</definedName>
    <definedName name="Izolace_proti_vodě" localSheetId="1">'[2]SO 11.1A Výkaz výměr'!#REF!</definedName>
    <definedName name="Izolace_proti_vodě">'[2]SO 11.1A Výkaz výměr'!#REF!</definedName>
    <definedName name="jj">#REF!</definedName>
    <definedName name="jjjj">#REF!</definedName>
    <definedName name="jjjjj">#REF!</definedName>
    <definedName name="K">'[4]Hydrotechnické výpočty I.E'!#REF!</definedName>
    <definedName name="Komunikace" localSheetId="1">'[2]SO 11.1A Výkaz výměr'!#REF!</definedName>
    <definedName name="Komunikace">'[2]SO 11.1A Výkaz výměr'!#REF!</definedName>
    <definedName name="Konstrukce_klempířské" localSheetId="1">'[2]SO 11.1A Výkaz výměr'!#REF!</definedName>
    <definedName name="Konstrukce_klempířské">'[2]SO 11.1A Výkaz výměr'!#REF!</definedName>
    <definedName name="Konstrukce_tesařské" localSheetId="1">'[5]SO 51.4 Výkaz výměr'!#REF!</definedName>
    <definedName name="Konstrukce_tesařské">'[5]SO 51.4 Výkaz výměr'!#REF!</definedName>
    <definedName name="Konstrukce_truhlářské" localSheetId="1">'[2]SO 11.1A Výkaz výměr'!#REF!</definedName>
    <definedName name="Konstrukce_truhlářské">'[2]SO 11.1A Výkaz výměr'!#REF!</definedName>
    <definedName name="Kovové_stavební_doplňkové_konstrukce" localSheetId="1">'[2]SO 11.1A Výkaz výměr'!#REF!</definedName>
    <definedName name="Kovové_stavební_doplňkové_konstrukce">'[2]SO 11.1A Výkaz výměr'!#REF!</definedName>
    <definedName name="KSDK" localSheetId="1">'[5]SO 51.4 Výkaz výměr'!#REF!</definedName>
    <definedName name="KSDK">'[5]SO 51.4 Výkaz výměr'!#REF!</definedName>
    <definedName name="L">#REF!</definedName>
    <definedName name="LV_obsluha_hs_pripojka_nn">'[1]Hydrotechnické výpočty'!#REF!</definedName>
    <definedName name="m">'[1]Hydrotechnické výpočty'!#REF!</definedName>
    <definedName name="Malby__tapety__nátěry__nástřiky" localSheetId="1">'[2]SO 11.1A Výkaz výměr'!#REF!</definedName>
    <definedName name="Malby__tapety__nátěry__nástřiky">'[2]SO 11.1A Výkaz výměr'!#REF!</definedName>
    <definedName name="NaVedomi" localSheetId="1">#REF!</definedName>
    <definedName name="NaVedomi">#REF!</definedName>
    <definedName name="nnn">'[3]Hydrotechnické výpočty'!#REF!</definedName>
    <definedName name="Objekty" localSheetId="1">#REF!</definedName>
    <definedName name="Objekty">#REF!</definedName>
    <definedName name="Obklady_keramické" localSheetId="1">'[2]SO 11.1A Výkaz výměr'!#REF!</definedName>
    <definedName name="Obklady_keramické">'[2]SO 11.1A Výkaz výměr'!#REF!</definedName>
    <definedName name="Ostatní_výrobky" localSheetId="1">'[5]SO 51.4 Výkaz výměr'!#REF!</definedName>
    <definedName name="Ostatní_výrobky">'[5]SO 51.4 Výkaz výměr'!#REF!</definedName>
    <definedName name="OUD" localSheetId="1">#REF!</definedName>
    <definedName name="OUD">#REF!</definedName>
    <definedName name="Podhl" localSheetId="1">'[5]SO 51.4 Výkaz výměr'!#REF!</definedName>
    <definedName name="Podhl">'[5]SO 51.4 Výkaz výměr'!#REF!</definedName>
    <definedName name="Podhledy" localSheetId="1">'[2]SO 11.1A Výkaz výměr'!#REF!</definedName>
    <definedName name="Podhledy">'[2]SO 11.1A Výkaz výměr'!#REF!</definedName>
    <definedName name="Predmet" localSheetId="1">#REF!</definedName>
    <definedName name="Predmet">#REF!</definedName>
    <definedName name="Prilohy" localSheetId="1">#REF!</definedName>
    <definedName name="Prilohy">#REF!</definedName>
    <definedName name="PROFESNI_DIL">#REF!</definedName>
    <definedName name="PS" localSheetId="1">#REF!</definedName>
    <definedName name="PS">#REF!</definedName>
    <definedName name="q">'[3]Hydrotechnické výpočty'!#REF!</definedName>
    <definedName name="qqq">'[3]Hydrotechnické výpočty'!#REF!</definedName>
    <definedName name="REKAPITULACE" localSheetId="1">'[2]SO 11.1A Výkaz výměr'!#REF!</definedName>
    <definedName name="REKAPITULACE">'[2]SO 11.1A Výkaz výměr'!#REF!</definedName>
    <definedName name="Sádrokartonové_konstrukce" localSheetId="1">'[2]SO 11.1A Výkaz výměr'!#REF!</definedName>
    <definedName name="Sádrokartonové_konstrukce">'[2]SO 11.1A Výkaz výměr'!#REF!</definedName>
    <definedName name="STAVEBNI_OBJEKT">#REF!</definedName>
    <definedName name="t">'[4]Hydrotechnické výpočty I.E'!#REF!</definedName>
    <definedName name="test">'[4]Hydrotechnické výpočty I.E'!#REF!</definedName>
    <definedName name="tg">'[4]Hydrotechnické výpočty I.E'!#REF!</definedName>
    <definedName name="ttttt">#REF!</definedName>
    <definedName name="ttttttt">'[4]Hydrotechnické výpočty I.E'!#REF!</definedName>
    <definedName name="tttttttttttt">'[1]Hydrotechnické výpočty'!#REF!</definedName>
    <definedName name="uuu">'[4]Hydrotechnické výpočty I.E'!#REF!</definedName>
    <definedName name="V">'[1]Hydrotechnické výpočty'!#REF!</definedName>
    <definedName name="VedProjProfese">#REF!</definedName>
    <definedName name="VL">'[1]Hydrotechnické výpočty'!#REF!</definedName>
    <definedName name="Vodorovné_konstrukce" localSheetId="1">'[5]SO 51.4 Výkaz výměr'!#REF!</definedName>
    <definedName name="Vodorovné_konstrukce">'[5]SO 51.4 Výkaz výměr'!#REF!</definedName>
    <definedName name="VYPRACOVAL_01">#REF!</definedName>
    <definedName name="VYPRACOVAL_02">#REF!</definedName>
    <definedName name="VYPRACOVAL_03">#REF!</definedName>
    <definedName name="w">#REF!</definedName>
    <definedName name="www">'[1]Hydrotechnické výpočty'!#REF!</definedName>
    <definedName name="x">'[1]Hydrotechnické výpočty'!#REF!</definedName>
    <definedName name="Z">'[1]Hydrotechnické výpočty'!#REF!</definedName>
    <definedName name="Základy" localSheetId="1">'[5]SO 51.4 Výkaz výměr'!#REF!</definedName>
    <definedName name="Základy">'[5]SO 51.4 Výkaz výměr'!#REF!</definedName>
    <definedName name="Zemní_práce" localSheetId="1">'[5]SO 51.4 Výkaz výměr'!#REF!</definedName>
    <definedName name="Zemní_práce">'[5]SO 51.4 Výkaz výměr'!#REF!</definedName>
    <definedName name="ZPRACOVATEL" localSheetId="1">#REF!</definedName>
    <definedName name="Zpracovatel" localSheetId="0">#REF!</definedName>
    <definedName name="ZPRACOVATEL">#REF!</definedName>
    <definedName name="Zprava" localSheetId="1">#REF!</definedName>
    <definedName name="Zprava">#REF!</definedName>
    <definedName name="zz">'[3]Hydrotechnické výpočty'!#REF!</definedName>
    <definedName name="zzz">#REF!</definedName>
    <definedName name="zzzzzzzzz">'[1]Hydrotechnické výpočty'!#REF!</definedName>
    <definedName name="zzzzzzzzzzzzz">'[1]Hydrotechnické výpočty'!#REF!</definedName>
  </definedNames>
  <calcPr calcId="125725"/>
  <fileRecoveryPr repairLoad="1"/>
</workbook>
</file>

<file path=xl/calcChain.xml><?xml version="1.0" encoding="utf-8"?>
<calcChain xmlns="http://schemas.openxmlformats.org/spreadsheetml/2006/main">
  <c r="B10" i="10"/>
  <c r="B9"/>
  <c r="B8"/>
  <c r="B7"/>
  <c r="B6"/>
  <c r="B5"/>
  <c r="A64" i="9" l="1"/>
  <c r="H67"/>
  <c r="H37"/>
  <c r="H36"/>
  <c r="H38"/>
  <c r="H42"/>
  <c r="E66" l="1"/>
  <c r="H66" s="1"/>
  <c r="H65"/>
  <c r="H73"/>
  <c r="H72"/>
  <c r="H71"/>
  <c r="H70"/>
  <c r="H69"/>
  <c r="H68"/>
  <c r="H64"/>
  <c r="H63" s="1"/>
  <c r="C9" i="10" s="1"/>
  <c r="D9" s="1"/>
  <c r="E9" s="1"/>
  <c r="H61" i="9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1"/>
  <c r="H40"/>
  <c r="H39"/>
  <c r="H35"/>
  <c r="H34"/>
  <c r="H33"/>
  <c r="H32"/>
  <c r="H23"/>
  <c r="H22" s="1"/>
  <c r="C6" i="10" s="1"/>
  <c r="A8" i="9"/>
  <c r="A9" s="1"/>
  <c r="A10" s="1"/>
  <c r="A11" s="1"/>
  <c r="A12" s="1"/>
  <c r="A13" s="1"/>
  <c r="A14" s="1"/>
  <c r="A15" s="1"/>
  <c r="A16" s="1"/>
  <c r="A17" s="1"/>
  <c r="A18" s="1"/>
  <c r="A19" s="1"/>
  <c r="A20" s="1"/>
  <c r="A23" s="1"/>
  <c r="A26" s="1"/>
  <c r="A27" s="1"/>
  <c r="A28" s="1"/>
  <c r="A32" s="1"/>
  <c r="H14"/>
  <c r="H28"/>
  <c r="H27"/>
  <c r="H26"/>
  <c r="H25" s="1"/>
  <c r="C7" i="10" s="1"/>
  <c r="H20" i="9"/>
  <c r="H19"/>
  <c r="H18"/>
  <c r="H17"/>
  <c r="H16"/>
  <c r="H15"/>
  <c r="H11"/>
  <c r="H13"/>
  <c r="H12"/>
  <c r="H10"/>
  <c r="H9"/>
  <c r="H8"/>
  <c r="H7"/>
  <c r="D7" i="10" l="1"/>
  <c r="E7" s="1"/>
  <c r="H6" i="9"/>
  <c r="H30"/>
  <c r="C8" i="10" s="1"/>
  <c r="D6"/>
  <c r="E6" s="1"/>
  <c r="A33" i="9"/>
  <c r="A34" s="1"/>
  <c r="A35" s="1"/>
  <c r="A36"/>
  <c r="H80"/>
  <c r="H79"/>
  <c r="H78"/>
  <c r="H77"/>
  <c r="H76"/>
  <c r="D8" i="10" l="1"/>
  <c r="E8" s="1"/>
  <c r="C5"/>
  <c r="H75" i="9"/>
  <c r="C10" i="10" s="1"/>
  <c r="D10" s="1"/>
  <c r="E10" s="1"/>
  <c r="A37" i="9"/>
  <c r="A38" s="1"/>
  <c r="A39" s="1"/>
  <c r="A40"/>
  <c r="D5" i="10" l="1"/>
  <c r="D11" s="1"/>
  <c r="C11"/>
  <c r="H5" i="9"/>
  <c r="A44"/>
  <c r="A41"/>
  <c r="A42" s="1"/>
  <c r="A43" s="1"/>
  <c r="E5" i="10" l="1"/>
  <c r="E11" s="1"/>
  <c r="A45" i="9"/>
  <c r="A46" s="1"/>
  <c r="A47" s="1"/>
  <c r="A48"/>
  <c r="A49" l="1"/>
  <c r="A50" s="1"/>
  <c r="A51" s="1"/>
  <c r="A52"/>
  <c r="A56" l="1"/>
  <c r="A53"/>
  <c r="A54" s="1"/>
  <c r="A55" s="1"/>
  <c r="A57" l="1"/>
  <c r="A58" s="1"/>
  <c r="A59" s="1"/>
  <c r="A60"/>
  <c r="A61" s="1"/>
  <c r="A67" l="1"/>
  <c r="A70" s="1"/>
  <c r="A73" s="1"/>
  <c r="A76" s="1"/>
  <c r="A77" s="1"/>
  <c r="A78" s="1"/>
  <c r="A79" s="1"/>
  <c r="A80" s="1"/>
  <c r="A65"/>
  <c r="A68" l="1"/>
  <c r="A71" s="1"/>
  <c r="A66"/>
  <c r="A69" s="1"/>
  <c r="A72" s="1"/>
</calcChain>
</file>

<file path=xl/comments1.xml><?xml version="1.0" encoding="utf-8"?>
<comments xmlns="http://schemas.openxmlformats.org/spreadsheetml/2006/main">
  <authors>
    <author>MK</author>
  </authors>
  <commentList>
    <comment ref="J5" authorId="0">
      <text>
        <r>
          <rPr>
            <b/>
            <sz val="8"/>
            <color indexed="81"/>
            <rFont val="Tahoma"/>
            <family val="2"/>
            <charset val="238"/>
          </rPr>
          <t>Uvádět například obchodní název uvažovaného výrobce (pokud se nejedná o veřejnou zakázku)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<sst xmlns="http://schemas.openxmlformats.org/spreadsheetml/2006/main" count="307" uniqueCount="159">
  <si>
    <t>Název stavby:</t>
  </si>
  <si>
    <t>Čís. pol.</t>
  </si>
  <si>
    <t>Popis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</si>
  <si>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</si>
  <si>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</si>
  <si>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</si>
  <si>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</si>
  <si>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</t>
  </si>
  <si>
    <t xml:space="preserve">Poznámka </t>
  </si>
  <si>
    <t>X</t>
  </si>
  <si>
    <t>Stavební objekt:</t>
  </si>
  <si>
    <t>Profesní část:</t>
  </si>
  <si>
    <t>Kód profese:</t>
  </si>
  <si>
    <t>Zkratka dílu:</t>
  </si>
  <si>
    <t>ks</t>
  </si>
  <si>
    <t>hod</t>
  </si>
  <si>
    <t>m</t>
  </si>
  <si>
    <t>Revize a zkoušky</t>
  </si>
  <si>
    <t>Výchozí revize</t>
  </si>
  <si>
    <t>Zkušební provoz</t>
  </si>
  <si>
    <t>Individuální zkoušky</t>
  </si>
  <si>
    <t>Položka obsahuje povinné individuální zkoušky nutné k prokázání bezchybné funkčnosti díla; provádění  a výsledek zkoušek bude denně zachycován v zápisech; denní zápisy budou obsahovat popis zkoušené technologie, včetně fyzické kontroly prvků; o ukončení zkoušky bude sepsán závěrečný protokol</t>
  </si>
  <si>
    <t>Komplexní zkoušky</t>
  </si>
  <si>
    <t>Položka obsahuje povinné komplexní zkoušky celého díla za účelem prokázání kvality a funkčnosti díla v rámci vzájemně propojených a na sebe navazujících systémů</t>
  </si>
  <si>
    <t xml:space="preserve">Položka zahrnuje náklady na přítomnost technika během zkušebního provozu systému, včetně odstraňování závad a nedodělků, které zkušební provoz prokáže </t>
  </si>
  <si>
    <t>Školení</t>
  </si>
  <si>
    <t>Položka zahrnuje veškeré náklady spojené se zaškolením obsluhy a údržby systému</t>
  </si>
  <si>
    <t>Položka zahrnuje provedení výchozí revize systému revizním technikem dle ČSN 33 2000-6-61;</t>
  </si>
  <si>
    <t>paré</t>
  </si>
  <si>
    <t>Aktivní prvky</t>
  </si>
  <si>
    <t>Kompaktní dvoupásmový bezdrátový (WiFi) přístupový bod</t>
  </si>
  <si>
    <t>Držák přístupového bodu</t>
  </si>
  <si>
    <t>Držák bezdrátového dvoupásmového přístupového bodu pro umístění na stěnu</t>
  </si>
  <si>
    <t>Přístupové body AP</t>
  </si>
  <si>
    <t>IT Technika</t>
  </si>
  <si>
    <t>ITT</t>
  </si>
  <si>
    <t>15033-DPS-D.2-01.6</t>
  </si>
  <si>
    <t xml:space="preserve"> STAVEBNÍ ÚPRAVY Č.P. 511 PRO LABORATOŘE A ONKOLOGII OBLASTNÍ NEMOCNICE JIČÍN A. S.</t>
  </si>
  <si>
    <t>Agregační L3 switch s SFP+ optickými rozhraními</t>
  </si>
  <si>
    <t>Přístupový switch L2/L3 s PoE+</t>
  </si>
  <si>
    <t>Napájecí zdroje pro agregační switche</t>
  </si>
  <si>
    <t>Napájecí AC zdroje pro agregační switche, dva kusy do každého pro zajištění redundantního napájení.</t>
  </si>
  <si>
    <t>Ventilátory pro agregační switche</t>
  </si>
  <si>
    <t>Ventilátory pro agregační switche, airflow front-to-back.</t>
  </si>
  <si>
    <t>Napájecí kabel</t>
  </si>
  <si>
    <t>L3 switch do racku, výška 1U; redundantní napájení; minimálně 2×40Gbit QSFP+ s volitelným fyzickým rozhraním; podpora stohování přes standardizované síťové rozhraní; RS232 lokální konzole s rozhraním RJ45; Out of Band Management rozhraní skrze metalický ethernetový port s rozhraním RJ45; propustnost nejméně 1400 Gbps a 1050 Mpps; kapacita MAC tabulky nejméně 285000 záznamů; kapacita routovací tabulky nejméně 128000 záznamů; plná podpora IPv4 i IPv6; Statické směrování, OSPF, BGP, ECMP, RIP včetně odpovídajících IPv6 variant; BFD; PIM; ISSU; SSH, SNMP; LACP; spanning tree; DHCP (klient, server, relay)</t>
  </si>
  <si>
    <t>Minimálně 24×10Gbit SFP+ s volitelným fyzickým rozhraním; minimálně 2×40Gbit QSFP+ s volitelným fyzickým rozhraním; kompatibilní se zvoleným agregačním switchem</t>
  </si>
  <si>
    <t>Optický transceiver SFP+ 10G</t>
  </si>
  <si>
    <t>DAC kabel 40G</t>
  </si>
  <si>
    <t>DAC, 40G, QSFP+/QSFP+, 3m, kompatibilní s agregačními přepínači</t>
  </si>
  <si>
    <t>DAC kabel 10G</t>
  </si>
  <si>
    <t>DAC, 10G, SFP+/SFP+, 3m, kompatibilní s přístupovými a agregačními přepínači</t>
  </si>
  <si>
    <t>Modul se síťovými rozhraními pro agregační switche</t>
  </si>
  <si>
    <t>Podpora pro agregační switche</t>
  </si>
  <si>
    <t>Podpora pro přístupové switche</t>
  </si>
  <si>
    <t>NBD výměna vadného zařízení na nový kus, platná nejméně po 3 roky</t>
  </si>
  <si>
    <t>Podpora pro WiFi přístupové body</t>
  </si>
  <si>
    <t>Rozšiřující modul pro switche ve stávající síti</t>
  </si>
  <si>
    <t>Přístupový switch L2/L3</t>
  </si>
  <si>
    <t>Modul rozšiřující stávající switche HPE 5800 o 4 SFP+ 10Gbps porty – "HPE 5800 4-port 10GbE SFP+ Module", P/N JC091A</t>
  </si>
  <si>
    <t>L2/L3 switch, kompaktní do racku, velikost 1U; nejméně 48x10/100/1000Mbit RJ45 metalických portů; nejméně 4x10Gbit SFP+ portů s volitelným fyzickým rozhraním; možnost sestavení stohu přes standardizované síťové rozhraní; celková propustnost přepínače 176 Gbps; celkový paketový výkon přepínače 130 mpps; podpora IEEE 802.3ad, počet LACP skupin/linek ve skupině minimálně: 128/8; podpora IEEE 802.1s a IEEE 802.1w a STP instance per VLAN s 802.1Q tagováním BPDU; podpora IEEE 802.1Q, minimálně 4000 aktivních VLAN; počet záznamů v tabulce MAC adres minimálně 16000; DHCP server/relay/klient pro IPv4 a IPv6; statické směrování IPv4 a IPv6 včetně podpory BFD; dynamické směrování RIPv2 a RIPng; Policy based routing na základě ACL pro IPv4 a IPv6; CLI formou RJ45 serial konsole port; SSHv2 a SFTP pro IPv4 a IPv6; podpora SNMPv2c a SNMPv3; omezení přístupu k managementu (SSH, SNMP) pomocí ACL</t>
  </si>
  <si>
    <t>L2/L3 switch, kompaktní do racku, velikost 1U; nejméně 48x10/100/1000Mbit RJ45 metalických portů; nejméně 4x10Gbit SFP+ portů s volitelným fyzickým rozhraním; PoE kapacita 370 W, podpora IEEE 802.3af a IEEE 802.3at; možnost sestavení stohu přes standardizované síťové rozhraní; celková propustnost přepínače 176 Gbps; celkový paketový výkon přepínače 130 mpps; podpora IEEE 802.3ad, počet LACP skupin/linek ve skupině minimálně: 128/8; podpora IEEE 802.1s a IEEE 802.1w a STP instance per VLAN s 802.1Q tagováním BPDU; podpora IEEE 802.1Q, minimálně 4000 aktivních VLAN; počet záznamů v tabulce MAC adres minimálně 16000; DHCP server/relay/klient pro IPv4 a IPv6; statické směrování IPv4 a IPv6 včetně podpory BFD; dynamické směrování RIPv2 a RIPng; Policy based routing na základě ACL pro IPv4 a IPv6; CLI formou RJ45 serial konsole port; SSHv2 a SFTP pro IPv4 a IPv6; podpora SNMPv2c a SNMPv3; omezení přístupu k managementu (SSH, SNMP) pomocí ACL</t>
  </si>
  <si>
    <t>Bezdrátový dvoupásmový (WiFi) přístupový bod pro použití uvnitř budov. Podpora standardů IEEE 802.11a/b/g/n a IEEE 802.11ac Wave 2: 5GHz 4x4 MIMO (maximální propustnost 1733 Mbps), 2.4GHz 2x2 MIMO (maximální propustnost 400 Mbps). Čtyři integrované všesměrové dvoupásmové antény (agregovaná propustnost 2,1 Gbps). Podpora MU-MIMO. Minimálně 1x1Gbps RJ45 metalický ethernet port.</t>
  </si>
  <si>
    <t>10G SFP+, SR, LC, kompatibilní s agregačními přepínači</t>
  </si>
  <si>
    <t>10G SFP+, SR, LC, kompatibilní s přístupovými přepínači</t>
  </si>
  <si>
    <t>PC</t>
  </si>
  <si>
    <t>Sestava PC - dodávka pro vybavení pracovišť</t>
  </si>
  <si>
    <t>Sestava PC s následující konfigurací: Procesor Intel® Core™ i5-6500 (čtyřjádrový, 6 MB, 4 vlákna, 3,2 GHz, 65 W); Operační systém Windows 10 Pro (64 bit); Microsoft Office; Paměť 8 GB (1x 8GB) 2 133MHz paměti DDR4; pevný disk 2,5 palcový, 128GB disk SSD SATA třída 20; Integrovaná grafika Intel; optická zařízení 8xDVD+/-RW 9,5 optická jednotka. Šasi Počítač OptiPlex 3046, provedení SFF se 180W napájecím zdrojem s až 85% účinností (80Plus Bronze).
Monitor 24“, multimediální klávesnice česká, myš optická.</t>
  </si>
  <si>
    <t>Audiovizuální technika</t>
  </si>
  <si>
    <t>Hospital TV 49"</t>
  </si>
  <si>
    <t>Full HD (1920x1080) TV o úhlopříčce min 49" s podporou IP technologie TV vysílání, podpora eliminace rušení signálu z jiných dálkových ovladačů, funkce ID sluchátek, konverze TV signálu není součástí</t>
  </si>
  <si>
    <t xml:space="preserve">Licence </t>
  </si>
  <si>
    <t>SW licence umožňující správu TV po síti LAN</t>
  </si>
  <si>
    <t>Stropní konzola s vnitřním vedením kabeláže s úchytem plochého zabrazovače velikosti 26"-50", náklon +5°  -20°, nosnost 56 kg, krytka průchodu nohy držáku podhledem</t>
  </si>
  <si>
    <t>Stropní konzola s vnitřním vedením kabeláže s úchytem 2ks plochých zabrazovačů velikosti 26"-50",+5°  -20°, nosnost 56 kg, krytka průchodu nohy držáku podhledemnosnost 56 kg, krytka průchodu nohy držáku podhledem</t>
  </si>
  <si>
    <t>Plochý zobrazovač 40" pro provoz 16/7</t>
  </si>
  <si>
    <t>Full HD (1920x1080) plochý zobrazovač o úhlopříčce mi40" s garancí provozu min 16/7, Laboratoře - infekce</t>
  </si>
  <si>
    <t>Plochý zobrazovač 55" pro provoz 16/7</t>
  </si>
  <si>
    <t>Full HD (1920x1080) plochý zobrazovač o úhlopříčce min 55" s garancí provozu min 16/7,</t>
  </si>
  <si>
    <t>Multimediální víceúčelový přehrávač</t>
  </si>
  <si>
    <t>víceúčelový přehrávač  typu mini PC založený na OS Windows, určený pro přehrávání multimediálního obsahu a pro funkci vyvolávacího systému</t>
  </si>
  <si>
    <t>Řídící aplikace pro správu multimediálních přehrávačů</t>
  </si>
  <si>
    <t>Řídící aplikace pro správu multimediálních přehrávačů - dle požadavku uživatele instalovaná na zařízení typu PC v LAN síti (PC není součástí dodávky)</t>
  </si>
  <si>
    <t>SW aplikace pro správu obsahu - zdrojová licence</t>
  </si>
  <si>
    <t>SW rozdělující obraz na 3 díly, část pro zobrazování multimediálního obsahu, část textové informace, část pro vyvolávací systém, zdrojová licence pro uživatele</t>
  </si>
  <si>
    <t>SW aplikace pro správu obsahu -licence pro koncové zobrazovače</t>
  </si>
  <si>
    <t>SW rozdělující obraz na 3 díly, část pro zobrazování multimediálního obsahu, část textové informace, část pro vyvolávací systém</t>
  </si>
  <si>
    <t>SW licence pro vyvolávací systém</t>
  </si>
  <si>
    <t>Nástěnný držák plochých zobrazovačů do 55", nosnost 50 kg, možnost náklonu +10°/ -15°</t>
  </si>
  <si>
    <t xml:space="preserve">projektor, světelný výkon min 4000 ANSI lm, nativní rozlišení 1920x1080, kontrast min 10000:1, životnost lampy až 8000 h, </t>
  </si>
  <si>
    <t xml:space="preserve">projektor, světelný výkon min 3200 ANSI lm, nativní rozlišení 1920x1080, kontrast min 8000:1, životnost lampy až 6000 h, </t>
  </si>
  <si>
    <t>Stropní konzola s vnitřním vedením kabeláže s úchytem projketoru od 11 kg, precizní nastavení ve všech směrech,  krytka průchodu nohy držáku podhledem, barva bílá</t>
  </si>
  <si>
    <t>Motoricky ovládané projekční plátno 200x150, ocelový čtverhranný box 105x105mm, instalační rám do podhledu, trapézová zatěžovací tyč uzavírá při plném navinutí plochy celou štěrbinu tubusu</t>
  </si>
  <si>
    <t>Motoricky ovládané projekční plátno 240x180, ocelový čtverhranný box 105x105mm, instalační rám do podhledu, trapézová zatěžovací tyč uzavírá při plném navinutí plochy celou štěrbinu tubusu</t>
  </si>
  <si>
    <t>dvojtlačítko včetně rámečku dle designu SLP a SIL</t>
  </si>
  <si>
    <t>HDMI panel včetně krycího a montážního rámečku</t>
  </si>
  <si>
    <t>HDMI panel pro připojení zdroje signálu s konektorem, půlmodul 45x45, instalační příslušenství</t>
  </si>
  <si>
    <t>audio jack 3,5mm panel pro připojení audio zařízení pro odposlech konektorem, půlmodul 45x45, instalační příslušenství</t>
  </si>
  <si>
    <t>HDMI kabel aktivní 15m</t>
  </si>
  <si>
    <t>HDMI kabel pro digitální přenos obrazu a zvuku na 15m</t>
  </si>
  <si>
    <t>HDMI kabel aktivní 10m</t>
  </si>
  <si>
    <t>HDMI kabel pro digitální přenos obrazu a zvuku na 10m</t>
  </si>
  <si>
    <t>HDMI kabel 1m</t>
  </si>
  <si>
    <t>HDMI propojovací kabel, pozlacené konektory</t>
  </si>
  <si>
    <t>Patchcord UTP 3m</t>
  </si>
  <si>
    <t>Patchcord UTP 3m CAT 5e</t>
  </si>
  <si>
    <t>Patchcord UTP 1m</t>
  </si>
  <si>
    <t>Patchcord UTP 1m CAT 5e</t>
  </si>
  <si>
    <t>Instalační trubka 40mm</t>
  </si>
  <si>
    <t>Chránička plastová 40mm, pevnost 750N</t>
  </si>
  <si>
    <t>kpl</t>
  </si>
  <si>
    <t>Montážní a instalační práce</t>
  </si>
  <si>
    <t>Značení a zaměření trasy vedení</t>
  </si>
  <si>
    <t>h</t>
  </si>
  <si>
    <t>Instalace tras</t>
  </si>
  <si>
    <t xml:space="preserve">Doprava,nakládka,vykládka a skladování zboží a materiálu na místě stavby, vnitrostaveništní přesun hmot </t>
  </si>
  <si>
    <t xml:space="preserve">Stavební koordinace, koordinační porady, vedení staveb. deníku, zaměření staveniště, technicko-administrativní úkony </t>
  </si>
  <si>
    <t>Práce spojené se specifikací a vzorkováním prvků AVT,Vypracování nezbytné výrobní dokumentace, administrativní úkony</t>
  </si>
  <si>
    <t>Likvidace odpadu a obalového materiálu vzniklého při instalaci AVT, a jeho odvoz do sběrných míst</t>
  </si>
  <si>
    <t xml:space="preserve">Dokumentace skut. stavu- blíže viz SoD,zajištění atestů a dokladů o požadovaných vlastnostech výrobků ke kolaudaci,zajištění všech ostatních zkoušek,atestů a revizí,kterými bude prokázáno dosažení  předepsané kvality a předepsaných technických parametrů předmětu díla </t>
  </si>
  <si>
    <t>Kompletace, instalace, nastavení zprovoznění</t>
  </si>
  <si>
    <t>Instalace trubky nad podhled</t>
  </si>
  <si>
    <t xml:space="preserve">Dokumentace skut. stavupředmětu díla </t>
  </si>
  <si>
    <t>Likvidace odpadu</t>
  </si>
  <si>
    <t>NBD výměna vadného zařízení na nový kus, platná nejméně po 3 roky - V případě dodávky zařízení HP v ceně WiFi AP</t>
  </si>
  <si>
    <t>NBD výměna vadného zařízení na nový kus, platná nejméně po 3 roky - v případě dodávky zařízení HP v ceně switche</t>
  </si>
  <si>
    <t>Instalace kabelů HDMI a UTP v trubkách a na povrchu</t>
  </si>
  <si>
    <t>Nástěný držák plochého zobrazovače</t>
  </si>
  <si>
    <t>Projektor 1920x1200 4000 ANSIlm</t>
  </si>
  <si>
    <t>Projektor 1920x1200 3200 ANSIlm</t>
  </si>
  <si>
    <t>Držák plochého zbrazovače do stropu s vnitřním vedením kabeláže</t>
  </si>
  <si>
    <t>Držák projektoru</t>
  </si>
  <si>
    <t>Projekční plocha motorová s instalačním rámem do podhledu</t>
  </si>
  <si>
    <t>Dvojtlačítko včetně rámečku dle designu SLP a SIL</t>
  </si>
  <si>
    <t>Audio panel včetně krycího a montážního rámečku</t>
  </si>
  <si>
    <t>SW licence pro vyvolávací systém / pracoviště sestra, čekárna</t>
  </si>
  <si>
    <t>Tiskárna 10" dotyková</t>
  </si>
  <si>
    <t>Tiskárna 10" dotyková pro tisk pořadových lístků - termotiskárna</t>
  </si>
  <si>
    <t>Instalace multimediálního přehrávače 15ks</t>
  </si>
  <si>
    <t>Držák do stropu pro dva zrcadlově uchycené ploché zobrazovače  s vnitřním vedením kabeláže</t>
  </si>
  <si>
    <t>Sluchátka</t>
  </si>
  <si>
    <t>Stereo sluchátka s ovládáním hlasitosti na tělě sluchátek</t>
  </si>
  <si>
    <t>audio rozbočovač</t>
  </si>
  <si>
    <t>audio rozbočovač 3x 3,5mm</t>
  </si>
  <si>
    <t>Instalace miultimediálního přehrávače na konzolu zobrazovače, instalace nastavení SW testovací obrazovky</t>
  </si>
  <si>
    <t>Odkaz do PD</t>
  </si>
  <si>
    <t>MDF - viz TZ str 6</t>
  </si>
  <si>
    <t>MDF, IDF1, IDF2 - viz TZ str 6</t>
  </si>
  <si>
    <t>viz TZ str 8-10</t>
  </si>
  <si>
    <t>výkresy 02, 03, 04, 05</t>
  </si>
  <si>
    <t>Instalace kabelů do připravených tras</t>
  </si>
  <si>
    <t>CÚ</t>
  </si>
  <si>
    <t>Vlastní</t>
  </si>
  <si>
    <t>Systém</t>
  </si>
  <si>
    <t>Cena bez DPH</t>
  </si>
  <si>
    <t>DPH 21%</t>
  </si>
  <si>
    <t>Cena s DPH</t>
  </si>
  <si>
    <t xml:space="preserve">Celkem </t>
  </si>
  <si>
    <t>Objekt A IT Technika</t>
  </si>
</sst>
</file>

<file path=xl/styles.xml><?xml version="1.0" encoding="utf-8"?>
<styleSheet xmlns="http://schemas.openxmlformats.org/spreadsheetml/2006/main">
  <numFmts count="31">
    <numFmt numFmtId="5" formatCode="#,##0\ &quot;Kč&quot;;\-#,##0\ &quot;Kč&quot;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164" formatCode="#,##0.0"/>
    <numFmt numFmtId="165" formatCode="#,##0.\-"/>
    <numFmt numFmtId="166" formatCode="#,##0\ &quot;Kč&quot;"/>
    <numFmt numFmtId="167" formatCode="_(&quot;Kč&quot;* #,##0_);_(&quot;Kč&quot;* \(#,##0\);_(&quot;Kč&quot;* &quot;-&quot;_);_(@_)"/>
    <numFmt numFmtId="168" formatCode="#,##0.00%;[Red]\(#,##0.00%\)"/>
    <numFmt numFmtId="169" formatCode="0.000&quot;%&quot;"/>
    <numFmt numFmtId="170" formatCode="0.0&quot;%&quot;"/>
    <numFmt numFmtId="171" formatCode="&quot;$&quot;#,##0_);\(&quot;$&quot;#,##0.0\)"/>
    <numFmt numFmtId="172" formatCode="&quot;$&quot;#.##"/>
    <numFmt numFmtId="173" formatCode="&quot;$&quot;#,##0.000_);\(&quot;$&quot;#,##0.000\)"/>
    <numFmt numFmtId="174" formatCode="#,##0.\-\ "/>
    <numFmt numFmtId="175" formatCode="&quot;$&quot;#,##0_);[Red]\(&quot;$&quot;#,##0\)"/>
    <numFmt numFmtId="176" formatCode="&quot;$&quot;#,##0.00_);[Red]\(&quot;$&quot;#,##0.00\)"/>
    <numFmt numFmtId="177" formatCode="_-* #,##0_-;\-* #,##0_-;_-* &quot;-&quot;_-;_-@_-"/>
    <numFmt numFmtId="178" formatCode="_-* #,##0.00_-;\-* #,##0.00_-;_-* &quot;-&quot;??_-;_-@_-"/>
    <numFmt numFmtId="179" formatCode="0.0%;\(0.0%\)"/>
    <numFmt numFmtId="180" formatCode="0\);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0.00_)"/>
    <numFmt numFmtId="184" formatCode="#,##0.00\ [$€-1]"/>
    <numFmt numFmtId="185" formatCode="&quot;SFr.&quot;#,##0.00;&quot;SFr.&quot;\-#,##0.00"/>
    <numFmt numFmtId="186" formatCode="\ General"/>
    <numFmt numFmtId="187" formatCode="&quot;$&quot;#,##0.0000_);\(&quot;$&quot;#,##0.0000\)"/>
    <numFmt numFmtId="188" formatCode="_(* #,##0.0_);_(* \(#,##0.0\);_(* &quot;-&quot;_);_(@_)"/>
    <numFmt numFmtId="189" formatCode="_-&quot;L&quot;* #,##0_-;\-&quot;L&quot;* #,##0_-;_-&quot;L&quot;* &quot;-&quot;_-;_-@_-"/>
    <numFmt numFmtId="190" formatCode="_-&quot;L&quot;* #,##0.00_-;\-&quot;L&quot;* #,##0.00_-;_-&quot;L&quot;* &quot;-&quot;??_-;_-@_-"/>
    <numFmt numFmtId="191" formatCode="_-* #,##0.00\ &quot;zł&quot;_-;\-* #,##0.00\ &quot;zł&quot;_-;_-* &quot;-&quot;??\ &quot;zł&quot;_-;_-@_-"/>
  </numFmts>
  <fonts count="69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Times New Roman CE"/>
      <family val="1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2"/>
      <name val="Times New Roman"/>
      <family val="1"/>
      <charset val="238"/>
    </font>
    <font>
      <sz val="12"/>
      <name val="Times New Roman CE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11"/>
      <name val="Arial"/>
      <family val="2"/>
      <charset val="238"/>
    </font>
    <font>
      <sz val="10"/>
      <name val="Helv"/>
      <charset val="204"/>
    </font>
    <font>
      <sz val="10"/>
      <name val="Helv"/>
    </font>
    <font>
      <sz val="10"/>
      <name val="Helv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Helv"/>
    </font>
    <font>
      <sz val="8"/>
      <name val="HelveticaNewE"/>
      <charset val="238"/>
    </font>
    <font>
      <sz val="8"/>
      <name val=".HelveticaLightTTEE"/>
      <family val="2"/>
      <charset val="2"/>
    </font>
    <font>
      <sz val="10"/>
      <color indexed="8"/>
      <name val="Geneva"/>
    </font>
    <font>
      <sz val="10"/>
      <name val="Geneva"/>
    </font>
    <font>
      <sz val="10"/>
      <color indexed="8"/>
      <name val="Arial"/>
      <family val="2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</font>
    <font>
      <b/>
      <sz val="12"/>
      <name val="Helv"/>
    </font>
    <font>
      <b/>
      <sz val="12"/>
      <name val="Arial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Arial"/>
      <family val="2"/>
      <charset val="238"/>
    </font>
    <font>
      <u/>
      <sz val="8"/>
      <color indexed="12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indexed="12"/>
      <name val="Arial CE"/>
      <family val="2"/>
      <charset val="238"/>
    </font>
    <font>
      <i/>
      <sz val="8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name val="Helv"/>
    </font>
    <font>
      <b/>
      <sz val="10"/>
      <color indexed="8"/>
      <name val=".HelveticaLightTTEE"/>
      <charset val="238"/>
    </font>
    <font>
      <b/>
      <sz val="10"/>
      <color indexed="9"/>
      <name val="Arial CE"/>
      <family val="2"/>
      <charset val="238"/>
    </font>
    <font>
      <b/>
      <i/>
      <sz val="10"/>
      <name val="Times New Roman CE"/>
      <family val="1"/>
      <charset val="238"/>
    </font>
    <font>
      <b/>
      <sz val="14"/>
      <name val="Arial CE"/>
      <family val="2"/>
      <charset val="238"/>
    </font>
    <font>
      <b/>
      <i/>
      <sz val="14"/>
      <color indexed="39"/>
      <name val="Arial CE"/>
      <family val="2"/>
      <charset val="238"/>
    </font>
    <font>
      <b/>
      <sz val="10"/>
      <name val="Times New Roman CE"/>
    </font>
    <font>
      <b/>
      <i/>
      <sz val="16"/>
      <name val="Helv"/>
    </font>
    <font>
      <sz val="11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indexed="12"/>
      <name val=".HelveticaLightTTEE"/>
      <family val="2"/>
      <charset val="2"/>
    </font>
    <font>
      <b/>
      <i/>
      <sz val="14"/>
      <name val="Times New Roman"/>
      <family val="1"/>
      <charset val="238"/>
    </font>
    <font>
      <b/>
      <i/>
      <sz val="8"/>
      <color indexed="9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hadow/>
      <sz val="12"/>
      <name val="Times CE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Terminal"/>
      <family val="3"/>
      <charset val="128"/>
    </font>
  </fonts>
  <fills count="1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indexed="2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9"/>
        <bgColor indexed="42"/>
      </patternFill>
    </fill>
    <fill>
      <patternFill patternType="solid">
        <fgColor indexed="22"/>
        <bgColor indexed="22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48"/>
      </bottom>
      <diagonal/>
    </border>
  </borders>
  <cellStyleXfs count="184">
    <xf numFmtId="0" fontId="0" fillId="0" borderId="0"/>
    <xf numFmtId="0" fontId="17" fillId="6" borderId="0" applyNumberFormat="0" applyBorder="0" applyAlignment="0" applyProtection="0"/>
    <xf numFmtId="0" fontId="4" fillId="0" borderId="0"/>
    <xf numFmtId="0" fontId="3" fillId="0" borderId="0"/>
    <xf numFmtId="0" fontId="5" fillId="0" borderId="0"/>
    <xf numFmtId="0" fontId="18" fillId="0" borderId="19" applyNumberFormat="0" applyFill="0" applyAlignment="0" applyProtection="0"/>
    <xf numFmtId="0" fontId="19" fillId="0" borderId="20" applyNumberFormat="0" applyFill="0" applyAlignment="0" applyProtection="0"/>
    <xf numFmtId="0" fontId="20" fillId="0" borderId="21" applyNumberFormat="0" applyFill="0" applyAlignment="0" applyProtection="0"/>
    <xf numFmtId="0" fontId="2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6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0" fontId="2" fillId="0" borderId="0"/>
    <xf numFmtId="0" fontId="17" fillId="7" borderId="0" applyNumberFormat="0" applyBorder="0" applyAlignment="0" applyProtection="0"/>
    <xf numFmtId="0" fontId="3" fillId="0" borderId="0"/>
    <xf numFmtId="0" fontId="22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7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7" fillId="0" borderId="0"/>
    <xf numFmtId="0" fontId="25" fillId="0" borderId="0"/>
    <xf numFmtId="0" fontId="27" fillId="0" borderId="0"/>
    <xf numFmtId="0" fontId="27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2" fillId="0" borderId="0" applyProtection="0"/>
    <xf numFmtId="0" fontId="27" fillId="0" borderId="0"/>
    <xf numFmtId="0" fontId="25" fillId="0" borderId="0"/>
    <xf numFmtId="0" fontId="27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2" fillId="0" borderId="0" applyProtection="0"/>
    <xf numFmtId="0" fontId="26" fillId="0" borderId="0"/>
    <xf numFmtId="0" fontId="25" fillId="0" borderId="0"/>
    <xf numFmtId="0" fontId="22" fillId="0" borderId="0" applyProtection="0"/>
    <xf numFmtId="0" fontId="25" fillId="0" borderId="0"/>
    <xf numFmtId="167" fontId="22" fillId="0" borderId="0" applyFont="0" applyFill="0" applyBorder="0" applyAlignment="0" applyProtection="0"/>
    <xf numFmtId="0" fontId="22" fillId="0" borderId="0"/>
    <xf numFmtId="49" fontId="28" fillId="0" borderId="0">
      <alignment horizontal="left" vertical="center"/>
    </xf>
    <xf numFmtId="49" fontId="28" fillId="0" borderId="0">
      <alignment horizontal="left" vertical="center"/>
    </xf>
    <xf numFmtId="49" fontId="29" fillId="0" borderId="0">
      <alignment horizontal="left" vertical="center"/>
    </xf>
    <xf numFmtId="168" fontId="22" fillId="0" borderId="0" applyFill="0" applyBorder="0" applyAlignment="0"/>
    <xf numFmtId="169" fontId="22" fillId="0" borderId="0" applyFill="0" applyBorder="0" applyAlignment="0"/>
    <xf numFmtId="170" fontId="22" fillId="0" borderId="0" applyFill="0" applyBorder="0" applyAlignment="0"/>
    <xf numFmtId="171" fontId="22" fillId="0" borderId="0" applyFill="0" applyBorder="0" applyAlignment="0"/>
    <xf numFmtId="172" fontId="22" fillId="0" borderId="0" applyFill="0" applyBorder="0" applyAlignment="0"/>
    <xf numFmtId="168" fontId="22" fillId="0" borderId="0" applyFill="0" applyBorder="0" applyAlignment="0"/>
    <xf numFmtId="173" fontId="22" fillId="0" borderId="0" applyFill="0" applyBorder="0" applyAlignment="0"/>
    <xf numFmtId="169" fontId="22" fillId="0" borderId="0" applyFill="0" applyBorder="0" applyAlignment="0"/>
    <xf numFmtId="0" fontId="30" fillId="0" borderId="0"/>
    <xf numFmtId="164" fontId="31" fillId="0" borderId="0" applyFill="0" applyBorder="0" applyProtection="0">
      <alignment horizontal="right"/>
    </xf>
    <xf numFmtId="5" fontId="32" fillId="0" borderId="26" applyBorder="0" applyAlignment="0"/>
    <xf numFmtId="164" fontId="31" fillId="0" borderId="0" applyFill="0" applyBorder="0" applyProtection="0">
      <alignment horizontal="right"/>
    </xf>
    <xf numFmtId="174" fontId="24" fillId="0" borderId="1"/>
    <xf numFmtId="38" fontId="26" fillId="0" borderId="0" applyFill="0" applyBorder="0" applyAlignment="0" applyProtection="0"/>
    <xf numFmtId="168" fontId="22" fillId="0" borderId="0" applyFont="0" applyFill="0" applyBorder="0" applyAlignment="0" applyProtection="0"/>
    <xf numFmtId="4" fontId="33" fillId="0" borderId="0" applyFont="0" applyFill="0" applyBorder="0" applyAlignment="0" applyProtection="0"/>
    <xf numFmtId="175" fontId="34" fillId="0" borderId="0" applyFont="0" applyFill="0" applyBorder="0" applyAlignment="0" applyProtection="0"/>
    <xf numFmtId="169" fontId="22" fillId="0" borderId="0" applyFont="0" applyFill="0" applyBorder="0" applyAlignment="0" applyProtection="0"/>
    <xf numFmtId="176" fontId="33" fillId="0" borderId="0" applyFont="0" applyFill="0" applyBorder="0" applyAlignment="0" applyProtection="0"/>
    <xf numFmtId="41" fontId="22" fillId="0" borderId="0" applyFont="0" applyFill="0" applyBorder="0" applyAlignment="0" applyProtection="0"/>
    <xf numFmtId="49" fontId="29" fillId="0" borderId="0">
      <alignment horizontal="left" vertical="center"/>
    </xf>
    <xf numFmtId="14" fontId="35" fillId="0" borderId="0" applyFill="0" applyBorder="0" applyAlignment="0"/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68" fontId="22" fillId="0" borderId="0" applyFill="0" applyBorder="0" applyAlignment="0"/>
    <xf numFmtId="169" fontId="22" fillId="0" borderId="0" applyFill="0" applyBorder="0" applyAlignment="0"/>
    <xf numFmtId="168" fontId="22" fillId="0" borderId="0" applyFill="0" applyBorder="0" applyAlignment="0"/>
    <xf numFmtId="173" fontId="22" fillId="0" borderId="0" applyFill="0" applyBorder="0" applyAlignment="0"/>
    <xf numFmtId="169" fontId="22" fillId="0" borderId="0" applyFill="0" applyBorder="0" applyAlignment="0"/>
    <xf numFmtId="0" fontId="36" fillId="0" borderId="0"/>
    <xf numFmtId="0" fontId="37" fillId="0" borderId="0" applyFont="0" applyFill="0" applyBorder="0" applyAlignment="0" applyProtection="0"/>
    <xf numFmtId="38" fontId="38" fillId="8" borderId="0" applyNumberFormat="0" applyBorder="0" applyAlignment="0" applyProtection="0"/>
    <xf numFmtId="0" fontId="39" fillId="0" borderId="0">
      <alignment horizontal="left"/>
    </xf>
    <xf numFmtId="0" fontId="40" fillId="0" borderId="27" applyNumberFormat="0" applyAlignment="0" applyProtection="0">
      <alignment horizontal="left" vertical="center"/>
    </xf>
    <xf numFmtId="0" fontId="40" fillId="0" borderId="28">
      <alignment horizontal="left" vertical="center"/>
    </xf>
    <xf numFmtId="0" fontId="41" fillId="9" borderId="0"/>
    <xf numFmtId="0" fontId="42" fillId="10" borderId="0"/>
    <xf numFmtId="0" fontId="43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46" fillId="0" borderId="0" applyNumberFormat="0" applyFill="0" applyBorder="0" applyProtection="0">
      <alignment vertical="center"/>
      <protection locked="0"/>
    </xf>
    <xf numFmtId="10" fontId="38" fillId="11" borderId="1" applyNumberFormat="0" applyBorder="0" applyAlignment="0" applyProtection="0"/>
    <xf numFmtId="0" fontId="29" fillId="0" borderId="1">
      <alignment horizontal="right"/>
    </xf>
    <xf numFmtId="0" fontId="47" fillId="0" borderId="0">
      <alignment wrapText="1"/>
    </xf>
    <xf numFmtId="0" fontId="48" fillId="0" borderId="29" applyNumberFormat="0" applyFont="0" applyFill="0" applyAlignment="0" applyProtection="0">
      <alignment horizontal="left"/>
    </xf>
    <xf numFmtId="168" fontId="22" fillId="0" borderId="0" applyFill="0" applyBorder="0" applyAlignment="0"/>
    <xf numFmtId="169" fontId="22" fillId="0" borderId="0" applyFill="0" applyBorder="0" applyAlignment="0"/>
    <xf numFmtId="168" fontId="22" fillId="0" borderId="0" applyFill="0" applyBorder="0" applyAlignment="0"/>
    <xf numFmtId="173" fontId="22" fillId="0" borderId="0" applyFill="0" applyBorder="0" applyAlignment="0"/>
    <xf numFmtId="169" fontId="22" fillId="0" borderId="0" applyFill="0" applyBorder="0" applyAlignment="0"/>
    <xf numFmtId="44" fontId="3" fillId="0" borderId="0" applyFont="0" applyFill="0" applyBorder="0" applyAlignment="0" applyProtection="0"/>
    <xf numFmtId="179" fontId="33" fillId="0" borderId="0" applyFont="0" applyFill="0" applyBorder="0" applyAlignment="0" applyProtection="0"/>
    <xf numFmtId="180" fontId="33" fillId="0" borderId="0" applyFont="0" applyFill="0" applyBorder="0" applyAlignment="0" applyProtection="0"/>
    <xf numFmtId="0" fontId="49" fillId="0" borderId="30"/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49" fontId="22" fillId="0" borderId="1" applyNumberFormat="0">
      <alignment vertical="center" wrapText="1"/>
    </xf>
    <xf numFmtId="49" fontId="50" fillId="0" borderId="31" applyNumberFormat="0">
      <alignment horizontal="left" vertical="center"/>
    </xf>
    <xf numFmtId="0" fontId="51" fillId="12" borderId="1"/>
    <xf numFmtId="0" fontId="51" fillId="8" borderId="28"/>
    <xf numFmtId="0" fontId="52" fillId="0" borderId="0"/>
    <xf numFmtId="0" fontId="53" fillId="13" borderId="0"/>
    <xf numFmtId="0" fontId="54" fillId="14" borderId="0"/>
    <xf numFmtId="0" fontId="55" fillId="10" borderId="28" applyNumberFormat="0"/>
    <xf numFmtId="183" fontId="56" fillId="0" borderId="0"/>
    <xf numFmtId="0" fontId="57" fillId="0" borderId="0"/>
    <xf numFmtId="184" fontId="3" fillId="0" borderId="0"/>
    <xf numFmtId="0" fontId="3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2" fillId="0" borderId="0"/>
    <xf numFmtId="0" fontId="3" fillId="0" borderId="0"/>
    <xf numFmtId="0" fontId="22" fillId="0" borderId="0"/>
    <xf numFmtId="0" fontId="58" fillId="0" borderId="0"/>
    <xf numFmtId="0" fontId="22" fillId="0" borderId="0"/>
    <xf numFmtId="0" fontId="2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59" fillId="0" borderId="0">
      <alignment vertical="top"/>
    </xf>
    <xf numFmtId="0" fontId="60" fillId="0" borderId="0"/>
    <xf numFmtId="172" fontId="22" fillId="0" borderId="0" applyFont="0" applyFill="0" applyBorder="0" applyAlignment="0" applyProtection="0"/>
    <xf numFmtId="185" fontId="22" fillId="0" borderId="0" applyFont="0" applyFill="0" applyBorder="0" applyAlignment="0" applyProtection="0"/>
    <xf numFmtId="10" fontId="3" fillId="0" borderId="0" applyFont="0" applyFill="0" applyBorder="0" applyAlignment="0" applyProtection="0"/>
    <xf numFmtId="0" fontId="36" fillId="0" borderId="32">
      <alignment horizontal="center" vertical="center" wrapText="1"/>
    </xf>
    <xf numFmtId="0" fontId="28" fillId="0" borderId="0"/>
    <xf numFmtId="49" fontId="61" fillId="12" borderId="0"/>
    <xf numFmtId="49" fontId="62" fillId="0" borderId="0"/>
    <xf numFmtId="0" fontId="63" fillId="0" borderId="33">
      <alignment vertical="center" wrapText="1"/>
      <protection locked="0"/>
    </xf>
    <xf numFmtId="0" fontId="46" fillId="15" borderId="34">
      <protection locked="0"/>
    </xf>
    <xf numFmtId="186" fontId="57" fillId="0" borderId="1">
      <alignment horizontal="left" wrapText="1"/>
    </xf>
    <xf numFmtId="186" fontId="29" fillId="0" borderId="1">
      <alignment horizontal="left" wrapText="1"/>
    </xf>
    <xf numFmtId="0" fontId="64" fillId="0" borderId="33">
      <alignment horizontal="justify" vertical="center" wrapText="1"/>
      <protection locked="0"/>
    </xf>
    <xf numFmtId="0" fontId="65" fillId="0" borderId="0">
      <alignment wrapText="1"/>
    </xf>
    <xf numFmtId="168" fontId="22" fillId="0" borderId="0" applyFill="0" applyBorder="0" applyAlignment="0"/>
    <xf numFmtId="169" fontId="22" fillId="0" borderId="0" applyFill="0" applyBorder="0" applyAlignment="0"/>
    <xf numFmtId="168" fontId="22" fillId="0" borderId="0" applyFill="0" applyBorder="0" applyAlignment="0"/>
    <xf numFmtId="173" fontId="22" fillId="0" borderId="0" applyFill="0" applyBorder="0" applyAlignment="0"/>
    <xf numFmtId="169" fontId="22" fillId="0" borderId="0" applyFill="0" applyBorder="0" applyAlignment="0"/>
    <xf numFmtId="9" fontId="22" fillId="0" borderId="0" applyFont="0" applyFill="0" applyBorder="0" applyAlignment="0" applyProtection="0"/>
    <xf numFmtId="49" fontId="53" fillId="0" borderId="0">
      <alignment horizontal="left" vertical="center"/>
    </xf>
    <xf numFmtId="0" fontId="37" fillId="0" borderId="0"/>
    <xf numFmtId="0" fontId="25" fillId="0" borderId="0"/>
    <xf numFmtId="0" fontId="22" fillId="0" borderId="0" applyProtection="0"/>
    <xf numFmtId="0" fontId="66" fillId="16" borderId="0"/>
    <xf numFmtId="0" fontId="67" fillId="0" borderId="0"/>
    <xf numFmtId="0" fontId="49" fillId="0" borderId="0"/>
    <xf numFmtId="49" fontId="35" fillId="0" borderId="0" applyFill="0" applyBorder="0" applyAlignment="0"/>
    <xf numFmtId="187" fontId="22" fillId="0" borderId="0" applyFill="0" applyBorder="0" applyAlignment="0"/>
    <xf numFmtId="188" fontId="22" fillId="0" borderId="0" applyFill="0" applyBorder="0" applyAlignment="0"/>
    <xf numFmtId="189" fontId="3" fillId="0" borderId="0" applyFont="0" applyFill="0" applyBorder="0" applyAlignment="0" applyProtection="0"/>
    <xf numFmtId="190" fontId="3" fillId="0" borderId="0" applyFont="0" applyFill="0" applyBorder="0" applyAlignment="0" applyProtection="0"/>
    <xf numFmtId="191" fontId="22" fillId="0" borderId="0" applyFont="0" applyFill="0" applyBorder="0" applyAlignment="0" applyProtection="0"/>
    <xf numFmtId="0" fontId="68" fillId="0" borderId="0"/>
  </cellStyleXfs>
  <cellXfs count="81">
    <xf numFmtId="0" fontId="0" fillId="0" borderId="0" xfId="0"/>
    <xf numFmtId="0" fontId="12" fillId="4" borderId="2" xfId="12" applyFont="1" applyFill="1" applyBorder="1" applyAlignment="1">
      <alignment horizontal="center" vertical="center" wrapText="1"/>
    </xf>
    <xf numFmtId="0" fontId="12" fillId="4" borderId="3" xfId="12" applyFont="1" applyFill="1" applyBorder="1" applyAlignment="1">
      <alignment horizontal="center" vertical="center" wrapText="1"/>
    </xf>
    <xf numFmtId="0" fontId="12" fillId="5" borderId="3" xfId="12" applyFont="1" applyFill="1" applyBorder="1" applyAlignment="1">
      <alignment horizontal="centerContinuous" vertical="center"/>
    </xf>
    <xf numFmtId="3" fontId="12" fillId="5" borderId="3" xfId="12" applyNumberFormat="1" applyFont="1" applyFill="1" applyBorder="1" applyAlignment="1">
      <alignment horizontal="center" vertical="center" wrapText="1"/>
    </xf>
    <xf numFmtId="0" fontId="12" fillId="5" borderId="3" xfId="12" applyFont="1" applyFill="1" applyBorder="1" applyAlignment="1">
      <alignment horizontal="center" vertical="center" wrapText="1"/>
    </xf>
    <xf numFmtId="165" fontId="12" fillId="4" borderId="3" xfId="12" applyNumberFormat="1" applyFont="1" applyFill="1" applyBorder="1" applyAlignment="1">
      <alignment horizontal="center" vertical="center" wrapText="1"/>
    </xf>
    <xf numFmtId="0" fontId="12" fillId="5" borderId="3" xfId="13" applyFont="1" applyFill="1" applyBorder="1" applyAlignment="1">
      <alignment horizontal="centerContinuous" vertical="center" shrinkToFit="1"/>
    </xf>
    <xf numFmtId="165" fontId="12" fillId="4" borderId="4" xfId="13" applyNumberFormat="1" applyFont="1" applyFill="1" applyBorder="1" applyAlignment="1">
      <alignment horizontal="center" vertical="center" wrapText="1"/>
    </xf>
    <xf numFmtId="165" fontId="12" fillId="5" borderId="3" xfId="12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1" fontId="0" fillId="0" borderId="5" xfId="0" applyNumberFormat="1" applyFont="1" applyFill="1" applyBorder="1" applyAlignment="1">
      <alignment horizontal="center" vertical="center"/>
    </xf>
    <xf numFmtId="3" fontId="16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3" fontId="0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 wrapText="1"/>
    </xf>
    <xf numFmtId="0" fontId="16" fillId="0" borderId="5" xfId="3" applyFont="1" applyFill="1" applyBorder="1" applyAlignment="1">
      <alignment horizontal="left" vertical="center" wrapText="1"/>
    </xf>
    <xf numFmtId="0" fontId="16" fillId="0" borderId="5" xfId="3" applyFont="1" applyFill="1" applyBorder="1" applyAlignment="1">
      <alignment vertical="center"/>
    </xf>
    <xf numFmtId="0" fontId="16" fillId="0" borderId="5" xfId="3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12" fillId="0" borderId="5" xfId="14" applyFont="1" applyFill="1" applyBorder="1" applyAlignment="1">
      <alignment horizontal="center" vertical="center" wrapText="1"/>
    </xf>
    <xf numFmtId="0" fontId="12" fillId="0" borderId="5" xfId="14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/>
    </xf>
    <xf numFmtId="0" fontId="12" fillId="0" borderId="7" xfId="14" applyFont="1" applyFill="1" applyBorder="1" applyAlignment="1">
      <alignment horizontal="centerContinuous" vertical="center"/>
    </xf>
    <xf numFmtId="0" fontId="12" fillId="0" borderId="8" xfId="14" applyFont="1" applyFill="1" applyBorder="1" applyAlignment="1">
      <alignment horizontal="centerContinuous" vertical="center"/>
    </xf>
    <xf numFmtId="0" fontId="12" fillId="0" borderId="8" xfId="14" applyFont="1" applyFill="1" applyBorder="1" applyAlignment="1">
      <alignment horizontal="left" vertical="center"/>
    </xf>
    <xf numFmtId="0" fontId="12" fillId="0" borderId="9" xfId="14" applyFont="1" applyFill="1" applyBorder="1" applyAlignment="1">
      <alignment horizontal="left" vertical="center"/>
    </xf>
    <xf numFmtId="0" fontId="12" fillId="0" borderId="0" xfId="14" applyFont="1" applyFill="1" applyAlignment="1">
      <alignment vertical="center"/>
    </xf>
    <xf numFmtId="0" fontId="12" fillId="0" borderId="10" xfId="14" applyFont="1" applyFill="1" applyBorder="1" applyAlignment="1">
      <alignment horizontal="centerContinuous" vertical="center"/>
    </xf>
    <xf numFmtId="0" fontId="12" fillId="0" borderId="0" xfId="14" applyFont="1" applyFill="1" applyBorder="1" applyAlignment="1">
      <alignment horizontal="centerContinuous" vertical="center"/>
    </xf>
    <xf numFmtId="0" fontId="12" fillId="0" borderId="0" xfId="15" applyFont="1" applyAlignment="1">
      <alignment vertical="center"/>
    </xf>
    <xf numFmtId="0" fontId="12" fillId="0" borderId="0" xfId="14" applyFont="1" applyFill="1" applyBorder="1" applyAlignment="1">
      <alignment horizontal="left" vertical="center"/>
    </xf>
    <xf numFmtId="0" fontId="12" fillId="0" borderId="0" xfId="14" applyFont="1" applyFill="1" applyBorder="1" applyAlignment="1">
      <alignment horizontal="right" vertical="center"/>
    </xf>
    <xf numFmtId="0" fontId="12" fillId="0" borderId="0" xfId="14" applyNumberFormat="1" applyFont="1" applyFill="1" applyBorder="1" applyAlignment="1">
      <alignment horizontal="left" vertical="center"/>
    </xf>
    <xf numFmtId="165" fontId="12" fillId="0" borderId="0" xfId="14" applyNumberFormat="1" applyFont="1" applyFill="1" applyBorder="1" applyAlignment="1">
      <alignment horizontal="center" vertical="center"/>
    </xf>
    <xf numFmtId="0" fontId="12" fillId="0" borderId="11" xfId="14" applyFont="1" applyFill="1" applyBorder="1" applyAlignment="1">
      <alignment horizontal="left" vertical="center"/>
    </xf>
    <xf numFmtId="49" fontId="12" fillId="0" borderId="0" xfId="14" applyNumberFormat="1" applyFont="1" applyFill="1" applyBorder="1" applyAlignment="1">
      <alignment horizontal="left" vertical="center"/>
    </xf>
    <xf numFmtId="165" fontId="12" fillId="0" borderId="0" xfId="14" applyNumberFormat="1" applyFont="1" applyFill="1" applyBorder="1" applyAlignment="1">
      <alignment horizontal="left" vertical="center"/>
    </xf>
    <xf numFmtId="0" fontId="12" fillId="0" borderId="0" xfId="14" applyFont="1" applyAlignment="1">
      <alignment vertical="center"/>
    </xf>
    <xf numFmtId="0" fontId="12" fillId="0" borderId="12" xfId="14" applyFont="1" applyBorder="1" applyAlignment="1">
      <alignment horizontal="right" vertical="center" wrapText="1"/>
    </xf>
    <xf numFmtId="0" fontId="12" fillId="0" borderId="13" xfId="14" applyFont="1" applyBorder="1" applyAlignment="1">
      <alignment horizontal="center" vertical="center" wrapText="1"/>
    </xf>
    <xf numFmtId="0" fontId="12" fillId="0" borderId="13" xfId="14" applyFont="1" applyBorder="1" applyAlignment="1">
      <alignment vertical="center" wrapText="1"/>
    </xf>
    <xf numFmtId="165" fontId="12" fillId="0" borderId="13" xfId="14" applyNumberFormat="1" applyFont="1" applyBorder="1" applyAlignment="1">
      <alignment horizontal="center" vertical="center" wrapText="1"/>
    </xf>
    <xf numFmtId="0" fontId="12" fillId="0" borderId="14" xfId="14" applyFont="1" applyBorder="1" applyAlignment="1">
      <alignment vertical="center" wrapText="1"/>
    </xf>
    <xf numFmtId="0" fontId="12" fillId="0" borderId="6" xfId="14" applyFont="1" applyBorder="1" applyAlignment="1">
      <alignment horizontal="center" vertical="center" wrapText="1"/>
    </xf>
    <xf numFmtId="0" fontId="12" fillId="0" borderId="5" xfId="14" applyFont="1" applyBorder="1" applyAlignment="1">
      <alignment horizontal="center" vertical="center" wrapText="1"/>
    </xf>
    <xf numFmtId="165" fontId="12" fillId="0" borderId="5" xfId="14" applyNumberFormat="1" applyFont="1" applyBorder="1" applyAlignment="1">
      <alignment horizontal="center" vertical="center" wrapText="1"/>
    </xf>
    <xf numFmtId="0" fontId="12" fillId="0" borderId="5" xfId="14" applyFont="1" applyBorder="1" applyAlignment="1">
      <alignment vertical="center" wrapText="1"/>
    </xf>
    <xf numFmtId="0" fontId="12" fillId="0" borderId="15" xfId="14" applyFont="1" applyBorder="1" applyAlignment="1">
      <alignment vertical="center" wrapText="1"/>
    </xf>
    <xf numFmtId="0" fontId="12" fillId="0" borderId="6" xfId="14" applyFont="1" applyBorder="1" applyAlignment="1">
      <alignment horizontal="right" vertical="center" wrapText="1"/>
    </xf>
    <xf numFmtId="165" fontId="12" fillId="0" borderId="5" xfId="14" applyNumberFormat="1" applyFont="1" applyFill="1" applyBorder="1" applyAlignment="1">
      <alignment horizontal="center" vertical="center" wrapText="1"/>
    </xf>
    <xf numFmtId="0" fontId="12" fillId="0" borderId="15" xfId="14" applyFont="1" applyFill="1" applyBorder="1" applyAlignment="1">
      <alignment vertical="center" wrapText="1"/>
    </xf>
    <xf numFmtId="0" fontId="12" fillId="0" borderId="6" xfId="14" applyFont="1" applyFill="1" applyBorder="1" applyAlignment="1">
      <alignment horizontal="right" vertical="center" wrapText="1"/>
    </xf>
    <xf numFmtId="0" fontId="12" fillId="0" borderId="6" xfId="14" applyFont="1" applyFill="1" applyBorder="1" applyAlignment="1">
      <alignment horizontal="center" vertical="center" wrapText="1"/>
    </xf>
    <xf numFmtId="0" fontId="12" fillId="0" borderId="16" xfId="14" applyFont="1" applyBorder="1" applyAlignment="1">
      <alignment horizontal="right" vertical="center" wrapText="1"/>
    </xf>
    <xf numFmtId="0" fontId="12" fillId="0" borderId="17" xfId="14" applyFont="1" applyBorder="1" applyAlignment="1">
      <alignment horizontal="center" vertical="center" wrapText="1"/>
    </xf>
    <xf numFmtId="0" fontId="12" fillId="0" borderId="17" xfId="14" applyFont="1" applyBorder="1" applyAlignment="1">
      <alignment vertical="center" wrapText="1"/>
    </xf>
    <xf numFmtId="165" fontId="12" fillId="0" borderId="17" xfId="14" applyNumberFormat="1" applyFont="1" applyBorder="1" applyAlignment="1">
      <alignment horizontal="center" vertical="center" wrapText="1"/>
    </xf>
    <xf numFmtId="0" fontId="12" fillId="0" borderId="18" xfId="14" applyFont="1" applyBorder="1" applyAlignment="1">
      <alignment vertical="center" wrapText="1"/>
    </xf>
    <xf numFmtId="165" fontId="12" fillId="0" borderId="0" xfId="14" applyNumberFormat="1" applyFont="1" applyAlignment="1">
      <alignment horizontal="center" vertical="center"/>
    </xf>
    <xf numFmtId="165" fontId="15" fillId="0" borderId="5" xfId="14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right" vertical="center"/>
    </xf>
    <xf numFmtId="0" fontId="21" fillId="0" borderId="0" xfId="24" applyFont="1" applyAlignment="1">
      <alignment wrapText="1"/>
    </xf>
    <xf numFmtId="0" fontId="3" fillId="0" borderId="0" xfId="24"/>
    <xf numFmtId="0" fontId="21" fillId="0" borderId="22" xfId="24" applyFont="1" applyBorder="1"/>
    <xf numFmtId="0" fontId="21" fillId="0" borderId="23" xfId="24" applyFont="1" applyBorder="1"/>
    <xf numFmtId="0" fontId="21" fillId="0" borderId="24" xfId="24" applyFont="1" applyBorder="1"/>
    <xf numFmtId="0" fontId="23" fillId="0" borderId="25" xfId="25" applyFont="1" applyBorder="1" applyAlignment="1">
      <alignment horizontal="left"/>
    </xf>
    <xf numFmtId="166" fontId="3" fillId="0" borderId="25" xfId="24" applyNumberFormat="1" applyBorder="1"/>
    <xf numFmtId="0" fontId="21" fillId="0" borderId="1" xfId="24" applyFont="1" applyBorder="1"/>
    <xf numFmtId="166" fontId="3" fillId="0" borderId="1" xfId="24" applyNumberFormat="1" applyBorder="1"/>
    <xf numFmtId="166" fontId="21" fillId="0" borderId="23" xfId="24" applyNumberFormat="1" applyFont="1" applyBorder="1"/>
    <xf numFmtId="166" fontId="21" fillId="0" borderId="24" xfId="24" applyNumberFormat="1" applyFont="1" applyBorder="1"/>
    <xf numFmtId="166" fontId="3" fillId="0" borderId="0" xfId="24" applyNumberFormat="1"/>
    <xf numFmtId="165" fontId="15" fillId="0" borderId="5" xfId="14" applyNumberFormat="1" applyFont="1" applyBorder="1" applyAlignment="1">
      <alignment horizontal="center" vertical="center" wrapText="1"/>
    </xf>
    <xf numFmtId="165" fontId="15" fillId="0" borderId="13" xfId="14" applyNumberFormat="1" applyFont="1" applyBorder="1" applyAlignment="1">
      <alignment horizontal="center" vertical="center" wrapText="1"/>
    </xf>
  </cellXfs>
  <cellStyles count="184">
    <cellStyle name="_x000d__x000a_JournalTemplate=C:\COMFO\CTALK\JOURSTD.TPL_x000d__x000a_LbStateAddress=3 3 0 251 1 89 2 311_x000d__x000a_LbStateJou" xfId="26"/>
    <cellStyle name="_ACS" xfId="27"/>
    <cellStyle name="_ACS_1" xfId="28"/>
    <cellStyle name="_ACS_ACS" xfId="29"/>
    <cellStyle name="_ACS_CCTV" xfId="30"/>
    <cellStyle name="_ACS_Rozpočet bazén Benešov" xfId="31"/>
    <cellStyle name="_ACS_Výkaz materiálu RD Průhonice" xfId="32"/>
    <cellStyle name="_ACS_Výkaz výměr MUTT_final" xfId="33"/>
    <cellStyle name="_CCTV" xfId="34"/>
    <cellStyle name="_CCTV DVX 500" xfId="35"/>
    <cellStyle name="_CCTV_1" xfId="36"/>
    <cellStyle name="_CCTV_ACS" xfId="37"/>
    <cellStyle name="_DBD rozpočet" xfId="38"/>
    <cellStyle name="_DTS" xfId="39"/>
    <cellStyle name="_DTS (2)" xfId="40"/>
    <cellStyle name="_EPS" xfId="41"/>
    <cellStyle name="_EPS_1" xfId="42"/>
    <cellStyle name="_EPS_ACS" xfId="43"/>
    <cellStyle name="_EPS_EPS" xfId="44"/>
    <cellStyle name="_EPS_Rozpočet bazén Benešov" xfId="45"/>
    <cellStyle name="_EPS_Výkaz výměr Tábor" xfId="46"/>
    <cellStyle name="_ESL-Výkaz výměr" xfId="47"/>
    <cellStyle name="_ESL-Výkaz výměr SFŽP" xfId="48"/>
    <cellStyle name="_EZS" xfId="49"/>
    <cellStyle name="_Instalační materiál" xfId="50"/>
    <cellStyle name="_Rozpočet bazén Benešov" xfId="51"/>
    <cellStyle name="_Rozpočet TOUŠKOV" xfId="52"/>
    <cellStyle name="_SO01 - Rozpočet - SLB" xfId="53"/>
    <cellStyle name="_SO01 - Rozpočet STA,JČ,ACS,CCTV" xfId="54"/>
    <cellStyle name="_STA,PAY TV" xfId="55"/>
    <cellStyle name="_Výkaz a rozpočet" xfId="56"/>
    <cellStyle name="_Výkaz materiálu DBD" xfId="57"/>
    <cellStyle name="_Výkaz materiálu KV" xfId="58"/>
    <cellStyle name="_Výkaz Postservis-SP" xfId="59"/>
    <cellStyle name="_Výkaz výměr BOMTON Jalta" xfId="60"/>
    <cellStyle name="_Výkaz výměr ČP Spálená 16" xfId="61"/>
    <cellStyle name="_Výkaz výměr Spálená 16" xfId="62"/>
    <cellStyle name="_Výkaz výměr Tábor" xfId="63"/>
    <cellStyle name="1 000 Kč_belden" xfId="64"/>
    <cellStyle name="60 % – Zvýraznění1 2" xfId="1"/>
    <cellStyle name="AFE" xfId="65"/>
    <cellStyle name="Artikl" xfId="66"/>
    <cellStyle name="Artikl-hlavní popis" xfId="67"/>
    <cellStyle name="Artikl-vedlejší popis" xfId="68"/>
    <cellStyle name="Calc Currency (0)" xfId="69"/>
    <cellStyle name="Calc Currency (2)" xfId="70"/>
    <cellStyle name="Calc Percent (0)" xfId="71"/>
    <cellStyle name="Calc Percent (1)" xfId="72"/>
    <cellStyle name="Calc Percent (2)" xfId="73"/>
    <cellStyle name="Calc Units (0)" xfId="74"/>
    <cellStyle name="Calc Units (1)" xfId="75"/>
    <cellStyle name="Calc Units (2)" xfId="76"/>
    <cellStyle name="category" xfId="77"/>
    <cellStyle name="cena" xfId="78"/>
    <cellStyle name="Cena v Kč" xfId="79"/>
    <cellStyle name="cena_ACS" xfId="80"/>
    <cellStyle name="Ceny" xfId="81"/>
    <cellStyle name="Comma [0]_0110tgi1" xfId="82"/>
    <cellStyle name="Comma [00]" xfId="83"/>
    <cellStyle name="Comma_0110tgi1" xfId="84"/>
    <cellStyle name="Currency [0]_0110tgi1" xfId="85"/>
    <cellStyle name="Currency [00]" xfId="86"/>
    <cellStyle name="Currency_0110tgi1" xfId="87"/>
    <cellStyle name="čárky [0]_0002axi1" xfId="88"/>
    <cellStyle name="Číslo artiklu" xfId="89"/>
    <cellStyle name="Date Short" xfId="90"/>
    <cellStyle name="Dezimal [0]_laroux" xfId="91"/>
    <cellStyle name="Dezimal_laroux" xfId="92"/>
    <cellStyle name="Enter Currency (0)" xfId="93"/>
    <cellStyle name="Enter Currency (2)" xfId="94"/>
    <cellStyle name="Enter Units (0)" xfId="95"/>
    <cellStyle name="Enter Units (1)" xfId="96"/>
    <cellStyle name="Enter Units (2)" xfId="97"/>
    <cellStyle name="ETIK" xfId="98"/>
    <cellStyle name="Euro" xfId="99"/>
    <cellStyle name="Firma" xfId="2"/>
    <cellStyle name="fnRegressQ" xfId="3"/>
    <cellStyle name="Grey" xfId="100"/>
    <cellStyle name="HEADER" xfId="101"/>
    <cellStyle name="Header1" xfId="102"/>
    <cellStyle name="Header2" xfId="103"/>
    <cellStyle name="Headline I" xfId="104"/>
    <cellStyle name="Headline II" xfId="105"/>
    <cellStyle name="Headline III" xfId="106"/>
    <cellStyle name="Hlavní nadpis" xfId="4"/>
    <cellStyle name="Hyperlink" xfId="107"/>
    <cellStyle name="Hypertextový odkaz 2" xfId="108"/>
    <cellStyle name="Hypertextový odkaz 3" xfId="109"/>
    <cellStyle name="Input [yellow]" xfId="110"/>
    <cellStyle name="kody" xfId="111"/>
    <cellStyle name="kurzíva" xfId="112"/>
    <cellStyle name="lehký dolní okraj" xfId="113"/>
    <cellStyle name="Link Currency (0)" xfId="114"/>
    <cellStyle name="Link Currency (2)" xfId="115"/>
    <cellStyle name="Link Units (0)" xfId="116"/>
    <cellStyle name="Link Units (1)" xfId="117"/>
    <cellStyle name="Link Units (2)" xfId="118"/>
    <cellStyle name="Měna 2" xfId="119"/>
    <cellStyle name="Milliers [0]_pldt" xfId="120"/>
    <cellStyle name="Milliers_pldt" xfId="121"/>
    <cellStyle name="Model" xfId="122"/>
    <cellStyle name="Monétaire [0]_pldt" xfId="123"/>
    <cellStyle name="Monétaire_pldt" xfId="124"/>
    <cellStyle name="MřížkaNormální" xfId="125"/>
    <cellStyle name="nadpis" xfId="126"/>
    <cellStyle name="Nadpis 1 2" xfId="5"/>
    <cellStyle name="Nadpis 2 2" xfId="6"/>
    <cellStyle name="Nadpis 3 2" xfId="7"/>
    <cellStyle name="Nadpis 4 2" xfId="8"/>
    <cellStyle name="Nadpisy" xfId="127"/>
    <cellStyle name="Nadpisy-příslušenství" xfId="128"/>
    <cellStyle name="název firmy" xfId="129"/>
    <cellStyle name="Název listu - kapitola" xfId="130"/>
    <cellStyle name="Název produktu" xfId="131"/>
    <cellStyle name="Název skupiny" xfId="132"/>
    <cellStyle name="normal" xfId="9"/>
    <cellStyle name="Normal - Style1" xfId="133"/>
    <cellStyle name="Normal_0002imi1" xfId="134"/>
    <cellStyle name="normálne 2" xfId="135"/>
    <cellStyle name="normální" xfId="0" builtinId="0"/>
    <cellStyle name="Normální 10" xfId="136"/>
    <cellStyle name="normální 2" xfId="10"/>
    <cellStyle name="normální 2 2" xfId="137"/>
    <cellStyle name="Normální 2 3" xfId="24"/>
    <cellStyle name="normální 3" xfId="11"/>
    <cellStyle name="normální 30" xfId="138"/>
    <cellStyle name="normální 4" xfId="139"/>
    <cellStyle name="normální 5" xfId="140"/>
    <cellStyle name="normální 5 2" xfId="141"/>
    <cellStyle name="Normální 54" xfId="142"/>
    <cellStyle name="normální 6" xfId="143"/>
    <cellStyle name="normální 7" xfId="144"/>
    <cellStyle name="Normální 8" xfId="145"/>
    <cellStyle name="Normální 9" xfId="146"/>
    <cellStyle name="Normální 9 2" xfId="147"/>
    <cellStyle name="normální_Rozpočet investičních nákladů platí 16,+ specifikace" xfId="12"/>
    <cellStyle name="normální_SA_PC15_51_VV_00" xfId="13"/>
    <cellStyle name="normální_Výkaz výměr MML" xfId="25"/>
    <cellStyle name="normální_Zadávací podklad pro profese" xfId="14"/>
    <cellStyle name="normální_Zadávací podklad pro profese rev. 1 (vrchní stavba)" xfId="15"/>
    <cellStyle name="Normalny_Arkusz1" xfId="148"/>
    <cellStyle name="nové ceny" xfId="149"/>
    <cellStyle name="oem name" xfId="150"/>
    <cellStyle name="Percent [0]" xfId="151"/>
    <cellStyle name="Percent [00]" xfId="152"/>
    <cellStyle name="Percent [2]" xfId="153"/>
    <cellStyle name="Podhlavička" xfId="154"/>
    <cellStyle name="Podnadpis" xfId="16"/>
    <cellStyle name="Podtitulek" xfId="155"/>
    <cellStyle name="podtitulek inverzní" xfId="156"/>
    <cellStyle name="podtitulek_List1" xfId="157"/>
    <cellStyle name="polozka" xfId="158"/>
    <cellStyle name="Položka" xfId="159"/>
    <cellStyle name="Popis" xfId="160"/>
    <cellStyle name="Popis - 1" xfId="161"/>
    <cellStyle name="popis polozky" xfId="162"/>
    <cellStyle name="POPIS_PERSONAL" xfId="163"/>
    <cellStyle name="PrePop Currency (0)" xfId="164"/>
    <cellStyle name="PrePop Currency (2)" xfId="165"/>
    <cellStyle name="PrePop Units (0)" xfId="166"/>
    <cellStyle name="PrePop Units (1)" xfId="167"/>
    <cellStyle name="PrePop Units (2)" xfId="168"/>
    <cellStyle name="Procenta 2" xfId="169"/>
    <cellStyle name="Skupiny artiklů" xfId="170"/>
    <cellStyle name="Standard_000194in" xfId="171"/>
    <cellStyle name="Stín+tučně" xfId="17"/>
    <cellStyle name="Stín+tučně+velké písmo" xfId="18"/>
    <cellStyle name="Styl 1" xfId="19"/>
    <cellStyle name="Styl 1 2" xfId="172"/>
    <cellStyle name="Styl 1 2 2" xfId="173"/>
    <cellStyle name="Styl2" xfId="174"/>
    <cellStyle name="Styl3" xfId="175"/>
    <cellStyle name="subhead" xfId="176"/>
    <cellStyle name="Text Indent A" xfId="177"/>
    <cellStyle name="Text Indent B" xfId="178"/>
    <cellStyle name="Text Indent C" xfId="179"/>
    <cellStyle name="Tučně" xfId="20"/>
    <cellStyle name="TYP ŘÁDKU_4(sloupceJ-L)" xfId="21"/>
    <cellStyle name="Währung [0]_laroux" xfId="180"/>
    <cellStyle name="Währung_laroux" xfId="181"/>
    <cellStyle name="Walutowy_Pr1taa2000A" xfId="182"/>
    <cellStyle name="základní" xfId="22"/>
    <cellStyle name="Zvýraznění 2 2" xfId="23"/>
    <cellStyle name="標準_HU-MOVIE" xfId="1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kancelar\data\DATA\Akce_20\Zdiby\HT%20v&#253;po&#269;ty%20ZDIB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vel\disk%20d\DATA\Akce_20\Zdiby\HT%20v&#253;po&#269;ty%20ZDIB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kancelar\Data\DATA\Dokumenty\Technick&#233;%20zpr&#225;vy%2098\Z&#225;kupy\V&#253;po&#269;ty%20ZAKUP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pák tuků"/>
      <sheetName val="Šachty"/>
      <sheetName val="Kanalizace"/>
      <sheetName val="Vodvodní přípojka"/>
      <sheetName val="Splašková"/>
      <sheetName val="Dešťová kanalizace"/>
      <sheetName val="Plynovod"/>
      <sheetName val="Čerpadla"/>
      <sheetName val="Koryto"/>
      <sheetName val="Napojení UV"/>
      <sheetName val="Napojení DS"/>
      <sheetName val="Hydrotechnické výpočty"/>
      <sheetName val="Nádrž HRANATÁ"/>
      <sheetName val="Výtok z hranaté nádrže"/>
      <sheetName val="Koryto obdélník"/>
      <sheetName val="Nádrž N2"/>
      <sheetName val="List2"/>
      <sheetName val="Tabulky"/>
      <sheetName val="křivka plnění"/>
      <sheetName val="PrůtokPotrubím"/>
      <sheetName val="křivka plnění (2)"/>
      <sheetName val="Průtok vodovodní př"/>
      <sheetName val="Legenda"/>
      <sheetName val="výpis šachet (2)"/>
      <sheetName val="Napojení vpustí"/>
      <sheetName val="Propočet (2)"/>
      <sheetName val="Výkaz materiálu"/>
      <sheetName val="VODA+PLYN"/>
      <sheetName val="SO 14 - splašky"/>
      <sheetName val="SO15 deště"/>
      <sheetName val="Šachty deště"/>
      <sheetName val="Šachty splašky"/>
      <sheetName val="Přístavba ha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Lapák tuků"/>
      <sheetName val="Šachty"/>
      <sheetName val="Kanalizace"/>
      <sheetName val="Vodvodní přípojka"/>
      <sheetName val="Splašková"/>
      <sheetName val="Dešťová kanalizace"/>
      <sheetName val="Plynovod"/>
      <sheetName val="Čerpadla"/>
      <sheetName val="Koryto"/>
      <sheetName val="Napojení UV"/>
      <sheetName val="Napojení DS"/>
      <sheetName val="Hydrotechnické výpočty"/>
      <sheetName val="Nádrž HRANATÁ"/>
      <sheetName val="Výtok z hranaté nádrže"/>
      <sheetName val="Koryto obdélník"/>
      <sheetName val="Nádrž N2"/>
      <sheetName val="List2"/>
      <sheetName val="Tabulky"/>
      <sheetName val="křivka plnění"/>
      <sheetName val="PrůtokPotrubím"/>
      <sheetName val="křivka plnění (2)"/>
      <sheetName val="Průtok vodovodní př"/>
      <sheetName val="Legenda"/>
      <sheetName val="výpis šachet (2)"/>
      <sheetName val="Napojení vpustí"/>
      <sheetName val="Propočet (2)"/>
      <sheetName val="Výkaz materiálu"/>
      <sheetName val="VODA+PLYN"/>
      <sheetName val="SO 14 - splašky"/>
      <sheetName val="SO15 deště"/>
      <sheetName val="Šachty deště"/>
      <sheetName val="Šachty splašky"/>
      <sheetName val="Přístavba ha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Hydrotechnické výpočty I.E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2"/>
  <sheetViews>
    <sheetView workbookViewId="0">
      <selection activeCell="C13" sqref="C13"/>
    </sheetView>
  </sheetViews>
  <sheetFormatPr defaultRowHeight="12.75"/>
  <cols>
    <col min="1" max="1" width="9" style="68"/>
    <col min="2" max="2" width="41.5" style="68" customWidth="1"/>
    <col min="3" max="3" width="12.75" style="68" customWidth="1"/>
    <col min="4" max="4" width="11.125" style="68" customWidth="1"/>
    <col min="5" max="5" width="12.375" style="68" customWidth="1"/>
    <col min="6" max="257" width="9" style="68"/>
    <col min="258" max="258" width="41.5" style="68" customWidth="1"/>
    <col min="259" max="259" width="12.75" style="68" customWidth="1"/>
    <col min="260" max="260" width="11.125" style="68" customWidth="1"/>
    <col min="261" max="261" width="12.375" style="68" customWidth="1"/>
    <col min="262" max="513" width="9" style="68"/>
    <col min="514" max="514" width="41.5" style="68" customWidth="1"/>
    <col min="515" max="515" width="12.75" style="68" customWidth="1"/>
    <col min="516" max="516" width="11.125" style="68" customWidth="1"/>
    <col min="517" max="517" width="12.375" style="68" customWidth="1"/>
    <col min="518" max="769" width="9" style="68"/>
    <col min="770" max="770" width="41.5" style="68" customWidth="1"/>
    <col min="771" max="771" width="12.75" style="68" customWidth="1"/>
    <col min="772" max="772" width="11.125" style="68" customWidth="1"/>
    <col min="773" max="773" width="12.375" style="68" customWidth="1"/>
    <col min="774" max="1025" width="9" style="68"/>
    <col min="1026" max="1026" width="41.5" style="68" customWidth="1"/>
    <col min="1027" max="1027" width="12.75" style="68" customWidth="1"/>
    <col min="1028" max="1028" width="11.125" style="68" customWidth="1"/>
    <col min="1029" max="1029" width="12.375" style="68" customWidth="1"/>
    <col min="1030" max="1281" width="9" style="68"/>
    <col min="1282" max="1282" width="41.5" style="68" customWidth="1"/>
    <col min="1283" max="1283" width="12.75" style="68" customWidth="1"/>
    <col min="1284" max="1284" width="11.125" style="68" customWidth="1"/>
    <col min="1285" max="1285" width="12.375" style="68" customWidth="1"/>
    <col min="1286" max="1537" width="9" style="68"/>
    <col min="1538" max="1538" width="41.5" style="68" customWidth="1"/>
    <col min="1539" max="1539" width="12.75" style="68" customWidth="1"/>
    <col min="1540" max="1540" width="11.125" style="68" customWidth="1"/>
    <col min="1541" max="1541" width="12.375" style="68" customWidth="1"/>
    <col min="1542" max="1793" width="9" style="68"/>
    <col min="1794" max="1794" width="41.5" style="68" customWidth="1"/>
    <col min="1795" max="1795" width="12.75" style="68" customWidth="1"/>
    <col min="1796" max="1796" width="11.125" style="68" customWidth="1"/>
    <col min="1797" max="1797" width="12.375" style="68" customWidth="1"/>
    <col min="1798" max="2049" width="9" style="68"/>
    <col min="2050" max="2050" width="41.5" style="68" customWidth="1"/>
    <col min="2051" max="2051" width="12.75" style="68" customWidth="1"/>
    <col min="2052" max="2052" width="11.125" style="68" customWidth="1"/>
    <col min="2053" max="2053" width="12.375" style="68" customWidth="1"/>
    <col min="2054" max="2305" width="9" style="68"/>
    <col min="2306" max="2306" width="41.5" style="68" customWidth="1"/>
    <col min="2307" max="2307" width="12.75" style="68" customWidth="1"/>
    <col min="2308" max="2308" width="11.125" style="68" customWidth="1"/>
    <col min="2309" max="2309" width="12.375" style="68" customWidth="1"/>
    <col min="2310" max="2561" width="9" style="68"/>
    <col min="2562" max="2562" width="41.5" style="68" customWidth="1"/>
    <col min="2563" max="2563" width="12.75" style="68" customWidth="1"/>
    <col min="2564" max="2564" width="11.125" style="68" customWidth="1"/>
    <col min="2565" max="2565" width="12.375" style="68" customWidth="1"/>
    <col min="2566" max="2817" width="9" style="68"/>
    <col min="2818" max="2818" width="41.5" style="68" customWidth="1"/>
    <col min="2819" max="2819" width="12.75" style="68" customWidth="1"/>
    <col min="2820" max="2820" width="11.125" style="68" customWidth="1"/>
    <col min="2821" max="2821" width="12.375" style="68" customWidth="1"/>
    <col min="2822" max="3073" width="9" style="68"/>
    <col min="3074" max="3074" width="41.5" style="68" customWidth="1"/>
    <col min="3075" max="3075" width="12.75" style="68" customWidth="1"/>
    <col min="3076" max="3076" width="11.125" style="68" customWidth="1"/>
    <col min="3077" max="3077" width="12.375" style="68" customWidth="1"/>
    <col min="3078" max="3329" width="9" style="68"/>
    <col min="3330" max="3330" width="41.5" style="68" customWidth="1"/>
    <col min="3331" max="3331" width="12.75" style="68" customWidth="1"/>
    <col min="3332" max="3332" width="11.125" style="68" customWidth="1"/>
    <col min="3333" max="3333" width="12.375" style="68" customWidth="1"/>
    <col min="3334" max="3585" width="9" style="68"/>
    <col min="3586" max="3586" width="41.5" style="68" customWidth="1"/>
    <col min="3587" max="3587" width="12.75" style="68" customWidth="1"/>
    <col min="3588" max="3588" width="11.125" style="68" customWidth="1"/>
    <col min="3589" max="3589" width="12.375" style="68" customWidth="1"/>
    <col min="3590" max="3841" width="9" style="68"/>
    <col min="3842" max="3842" width="41.5" style="68" customWidth="1"/>
    <col min="3843" max="3843" width="12.75" style="68" customWidth="1"/>
    <col min="3844" max="3844" width="11.125" style="68" customWidth="1"/>
    <col min="3845" max="3845" width="12.375" style="68" customWidth="1"/>
    <col min="3846" max="4097" width="9" style="68"/>
    <col min="4098" max="4098" width="41.5" style="68" customWidth="1"/>
    <col min="4099" max="4099" width="12.75" style="68" customWidth="1"/>
    <col min="4100" max="4100" width="11.125" style="68" customWidth="1"/>
    <col min="4101" max="4101" width="12.375" style="68" customWidth="1"/>
    <col min="4102" max="4353" width="9" style="68"/>
    <col min="4354" max="4354" width="41.5" style="68" customWidth="1"/>
    <col min="4355" max="4355" width="12.75" style="68" customWidth="1"/>
    <col min="4356" max="4356" width="11.125" style="68" customWidth="1"/>
    <col min="4357" max="4357" width="12.375" style="68" customWidth="1"/>
    <col min="4358" max="4609" width="9" style="68"/>
    <col min="4610" max="4610" width="41.5" style="68" customWidth="1"/>
    <col min="4611" max="4611" width="12.75" style="68" customWidth="1"/>
    <col min="4612" max="4612" width="11.125" style="68" customWidth="1"/>
    <col min="4613" max="4613" width="12.375" style="68" customWidth="1"/>
    <col min="4614" max="4865" width="9" style="68"/>
    <col min="4866" max="4866" width="41.5" style="68" customWidth="1"/>
    <col min="4867" max="4867" width="12.75" style="68" customWidth="1"/>
    <col min="4868" max="4868" width="11.125" style="68" customWidth="1"/>
    <col min="4869" max="4869" width="12.375" style="68" customWidth="1"/>
    <col min="4870" max="5121" width="9" style="68"/>
    <col min="5122" max="5122" width="41.5" style="68" customWidth="1"/>
    <col min="5123" max="5123" width="12.75" style="68" customWidth="1"/>
    <col min="5124" max="5124" width="11.125" style="68" customWidth="1"/>
    <col min="5125" max="5125" width="12.375" style="68" customWidth="1"/>
    <col min="5126" max="5377" width="9" style="68"/>
    <col min="5378" max="5378" width="41.5" style="68" customWidth="1"/>
    <col min="5379" max="5379" width="12.75" style="68" customWidth="1"/>
    <col min="5380" max="5380" width="11.125" style="68" customWidth="1"/>
    <col min="5381" max="5381" width="12.375" style="68" customWidth="1"/>
    <col min="5382" max="5633" width="9" style="68"/>
    <col min="5634" max="5634" width="41.5" style="68" customWidth="1"/>
    <col min="5635" max="5635" width="12.75" style="68" customWidth="1"/>
    <col min="5636" max="5636" width="11.125" style="68" customWidth="1"/>
    <col min="5637" max="5637" width="12.375" style="68" customWidth="1"/>
    <col min="5638" max="5889" width="9" style="68"/>
    <col min="5890" max="5890" width="41.5" style="68" customWidth="1"/>
    <col min="5891" max="5891" width="12.75" style="68" customWidth="1"/>
    <col min="5892" max="5892" width="11.125" style="68" customWidth="1"/>
    <col min="5893" max="5893" width="12.375" style="68" customWidth="1"/>
    <col min="5894" max="6145" width="9" style="68"/>
    <col min="6146" max="6146" width="41.5" style="68" customWidth="1"/>
    <col min="6147" max="6147" width="12.75" style="68" customWidth="1"/>
    <col min="6148" max="6148" width="11.125" style="68" customWidth="1"/>
    <col min="6149" max="6149" width="12.375" style="68" customWidth="1"/>
    <col min="6150" max="6401" width="9" style="68"/>
    <col min="6402" max="6402" width="41.5" style="68" customWidth="1"/>
    <col min="6403" max="6403" width="12.75" style="68" customWidth="1"/>
    <col min="6404" max="6404" width="11.125" style="68" customWidth="1"/>
    <col min="6405" max="6405" width="12.375" style="68" customWidth="1"/>
    <col min="6406" max="6657" width="9" style="68"/>
    <col min="6658" max="6658" width="41.5" style="68" customWidth="1"/>
    <col min="6659" max="6659" width="12.75" style="68" customWidth="1"/>
    <col min="6660" max="6660" width="11.125" style="68" customWidth="1"/>
    <col min="6661" max="6661" width="12.375" style="68" customWidth="1"/>
    <col min="6662" max="6913" width="9" style="68"/>
    <col min="6914" max="6914" width="41.5" style="68" customWidth="1"/>
    <col min="6915" max="6915" width="12.75" style="68" customWidth="1"/>
    <col min="6916" max="6916" width="11.125" style="68" customWidth="1"/>
    <col min="6917" max="6917" width="12.375" style="68" customWidth="1"/>
    <col min="6918" max="7169" width="9" style="68"/>
    <col min="7170" max="7170" width="41.5" style="68" customWidth="1"/>
    <col min="7171" max="7171" width="12.75" style="68" customWidth="1"/>
    <col min="7172" max="7172" width="11.125" style="68" customWidth="1"/>
    <col min="7173" max="7173" width="12.375" style="68" customWidth="1"/>
    <col min="7174" max="7425" width="9" style="68"/>
    <col min="7426" max="7426" width="41.5" style="68" customWidth="1"/>
    <col min="7427" max="7427" width="12.75" style="68" customWidth="1"/>
    <col min="7428" max="7428" width="11.125" style="68" customWidth="1"/>
    <col min="7429" max="7429" width="12.375" style="68" customWidth="1"/>
    <col min="7430" max="7681" width="9" style="68"/>
    <col min="7682" max="7682" width="41.5" style="68" customWidth="1"/>
    <col min="7683" max="7683" width="12.75" style="68" customWidth="1"/>
    <col min="7684" max="7684" width="11.125" style="68" customWidth="1"/>
    <col min="7685" max="7685" width="12.375" style="68" customWidth="1"/>
    <col min="7686" max="7937" width="9" style="68"/>
    <col min="7938" max="7938" width="41.5" style="68" customWidth="1"/>
    <col min="7939" max="7939" width="12.75" style="68" customWidth="1"/>
    <col min="7940" max="7940" width="11.125" style="68" customWidth="1"/>
    <col min="7941" max="7941" width="12.375" style="68" customWidth="1"/>
    <col min="7942" max="8193" width="9" style="68"/>
    <col min="8194" max="8194" width="41.5" style="68" customWidth="1"/>
    <col min="8195" max="8195" width="12.75" style="68" customWidth="1"/>
    <col min="8196" max="8196" width="11.125" style="68" customWidth="1"/>
    <col min="8197" max="8197" width="12.375" style="68" customWidth="1"/>
    <col min="8198" max="8449" width="9" style="68"/>
    <col min="8450" max="8450" width="41.5" style="68" customWidth="1"/>
    <col min="8451" max="8451" width="12.75" style="68" customWidth="1"/>
    <col min="8452" max="8452" width="11.125" style="68" customWidth="1"/>
    <col min="8453" max="8453" width="12.375" style="68" customWidth="1"/>
    <col min="8454" max="8705" width="9" style="68"/>
    <col min="8706" max="8706" width="41.5" style="68" customWidth="1"/>
    <col min="8707" max="8707" width="12.75" style="68" customWidth="1"/>
    <col min="8708" max="8708" width="11.125" style="68" customWidth="1"/>
    <col min="8709" max="8709" width="12.375" style="68" customWidth="1"/>
    <col min="8710" max="8961" width="9" style="68"/>
    <col min="8962" max="8962" width="41.5" style="68" customWidth="1"/>
    <col min="8963" max="8963" width="12.75" style="68" customWidth="1"/>
    <col min="8964" max="8964" width="11.125" style="68" customWidth="1"/>
    <col min="8965" max="8965" width="12.375" style="68" customWidth="1"/>
    <col min="8966" max="9217" width="9" style="68"/>
    <col min="9218" max="9218" width="41.5" style="68" customWidth="1"/>
    <col min="9219" max="9219" width="12.75" style="68" customWidth="1"/>
    <col min="9220" max="9220" width="11.125" style="68" customWidth="1"/>
    <col min="9221" max="9221" width="12.375" style="68" customWidth="1"/>
    <col min="9222" max="9473" width="9" style="68"/>
    <col min="9474" max="9474" width="41.5" style="68" customWidth="1"/>
    <col min="9475" max="9475" width="12.75" style="68" customWidth="1"/>
    <col min="9476" max="9476" width="11.125" style="68" customWidth="1"/>
    <col min="9477" max="9477" width="12.375" style="68" customWidth="1"/>
    <col min="9478" max="9729" width="9" style="68"/>
    <col min="9730" max="9730" width="41.5" style="68" customWidth="1"/>
    <col min="9731" max="9731" width="12.75" style="68" customWidth="1"/>
    <col min="9732" max="9732" width="11.125" style="68" customWidth="1"/>
    <col min="9733" max="9733" width="12.375" style="68" customWidth="1"/>
    <col min="9734" max="9985" width="9" style="68"/>
    <col min="9986" max="9986" width="41.5" style="68" customWidth="1"/>
    <col min="9987" max="9987" width="12.75" style="68" customWidth="1"/>
    <col min="9988" max="9988" width="11.125" style="68" customWidth="1"/>
    <col min="9989" max="9989" width="12.375" style="68" customWidth="1"/>
    <col min="9990" max="10241" width="9" style="68"/>
    <col min="10242" max="10242" width="41.5" style="68" customWidth="1"/>
    <col min="10243" max="10243" width="12.75" style="68" customWidth="1"/>
    <col min="10244" max="10244" width="11.125" style="68" customWidth="1"/>
    <col min="10245" max="10245" width="12.375" style="68" customWidth="1"/>
    <col min="10246" max="10497" width="9" style="68"/>
    <col min="10498" max="10498" width="41.5" style="68" customWidth="1"/>
    <col min="10499" max="10499" width="12.75" style="68" customWidth="1"/>
    <col min="10500" max="10500" width="11.125" style="68" customWidth="1"/>
    <col min="10501" max="10501" width="12.375" style="68" customWidth="1"/>
    <col min="10502" max="10753" width="9" style="68"/>
    <col min="10754" max="10754" width="41.5" style="68" customWidth="1"/>
    <col min="10755" max="10755" width="12.75" style="68" customWidth="1"/>
    <col min="10756" max="10756" width="11.125" style="68" customWidth="1"/>
    <col min="10757" max="10757" width="12.375" style="68" customWidth="1"/>
    <col min="10758" max="11009" width="9" style="68"/>
    <col min="11010" max="11010" width="41.5" style="68" customWidth="1"/>
    <col min="11011" max="11011" width="12.75" style="68" customWidth="1"/>
    <col min="11012" max="11012" width="11.125" style="68" customWidth="1"/>
    <col min="11013" max="11013" width="12.375" style="68" customWidth="1"/>
    <col min="11014" max="11265" width="9" style="68"/>
    <col min="11266" max="11266" width="41.5" style="68" customWidth="1"/>
    <col min="11267" max="11267" width="12.75" style="68" customWidth="1"/>
    <col min="11268" max="11268" width="11.125" style="68" customWidth="1"/>
    <col min="11269" max="11269" width="12.375" style="68" customWidth="1"/>
    <col min="11270" max="11521" width="9" style="68"/>
    <col min="11522" max="11522" width="41.5" style="68" customWidth="1"/>
    <col min="11523" max="11523" width="12.75" style="68" customWidth="1"/>
    <col min="11524" max="11524" width="11.125" style="68" customWidth="1"/>
    <col min="11525" max="11525" width="12.375" style="68" customWidth="1"/>
    <col min="11526" max="11777" width="9" style="68"/>
    <col min="11778" max="11778" width="41.5" style="68" customWidth="1"/>
    <col min="11779" max="11779" width="12.75" style="68" customWidth="1"/>
    <col min="11780" max="11780" width="11.125" style="68" customWidth="1"/>
    <col min="11781" max="11781" width="12.375" style="68" customWidth="1"/>
    <col min="11782" max="12033" width="9" style="68"/>
    <col min="12034" max="12034" width="41.5" style="68" customWidth="1"/>
    <col min="12035" max="12035" width="12.75" style="68" customWidth="1"/>
    <col min="12036" max="12036" width="11.125" style="68" customWidth="1"/>
    <col min="12037" max="12037" width="12.375" style="68" customWidth="1"/>
    <col min="12038" max="12289" width="9" style="68"/>
    <col min="12290" max="12290" width="41.5" style="68" customWidth="1"/>
    <col min="12291" max="12291" width="12.75" style="68" customWidth="1"/>
    <col min="12292" max="12292" width="11.125" style="68" customWidth="1"/>
    <col min="12293" max="12293" width="12.375" style="68" customWidth="1"/>
    <col min="12294" max="12545" width="9" style="68"/>
    <col min="12546" max="12546" width="41.5" style="68" customWidth="1"/>
    <col min="12547" max="12547" width="12.75" style="68" customWidth="1"/>
    <col min="12548" max="12548" width="11.125" style="68" customWidth="1"/>
    <col min="12549" max="12549" width="12.375" style="68" customWidth="1"/>
    <col min="12550" max="12801" width="9" style="68"/>
    <col min="12802" max="12802" width="41.5" style="68" customWidth="1"/>
    <col min="12803" max="12803" width="12.75" style="68" customWidth="1"/>
    <col min="12804" max="12804" width="11.125" style="68" customWidth="1"/>
    <col min="12805" max="12805" width="12.375" style="68" customWidth="1"/>
    <col min="12806" max="13057" width="9" style="68"/>
    <col min="13058" max="13058" width="41.5" style="68" customWidth="1"/>
    <col min="13059" max="13059" width="12.75" style="68" customWidth="1"/>
    <col min="13060" max="13060" width="11.125" style="68" customWidth="1"/>
    <col min="13061" max="13061" width="12.375" style="68" customWidth="1"/>
    <col min="13062" max="13313" width="9" style="68"/>
    <col min="13314" max="13314" width="41.5" style="68" customWidth="1"/>
    <col min="13315" max="13315" width="12.75" style="68" customWidth="1"/>
    <col min="13316" max="13316" width="11.125" style="68" customWidth="1"/>
    <col min="13317" max="13317" width="12.375" style="68" customWidth="1"/>
    <col min="13318" max="13569" width="9" style="68"/>
    <col min="13570" max="13570" width="41.5" style="68" customWidth="1"/>
    <col min="13571" max="13571" width="12.75" style="68" customWidth="1"/>
    <col min="13572" max="13572" width="11.125" style="68" customWidth="1"/>
    <col min="13573" max="13573" width="12.375" style="68" customWidth="1"/>
    <col min="13574" max="13825" width="9" style="68"/>
    <col min="13826" max="13826" width="41.5" style="68" customWidth="1"/>
    <col min="13827" max="13827" width="12.75" style="68" customWidth="1"/>
    <col min="13828" max="13828" width="11.125" style="68" customWidth="1"/>
    <col min="13829" max="13829" width="12.375" style="68" customWidth="1"/>
    <col min="13830" max="14081" width="9" style="68"/>
    <col min="14082" max="14082" width="41.5" style="68" customWidth="1"/>
    <col min="14083" max="14083" width="12.75" style="68" customWidth="1"/>
    <col min="14084" max="14084" width="11.125" style="68" customWidth="1"/>
    <col min="14085" max="14085" width="12.375" style="68" customWidth="1"/>
    <col min="14086" max="14337" width="9" style="68"/>
    <col min="14338" max="14338" width="41.5" style="68" customWidth="1"/>
    <col min="14339" max="14339" width="12.75" style="68" customWidth="1"/>
    <col min="14340" max="14340" width="11.125" style="68" customWidth="1"/>
    <col min="14341" max="14341" width="12.375" style="68" customWidth="1"/>
    <col min="14342" max="14593" width="9" style="68"/>
    <col min="14594" max="14594" width="41.5" style="68" customWidth="1"/>
    <col min="14595" max="14595" width="12.75" style="68" customWidth="1"/>
    <col min="14596" max="14596" width="11.125" style="68" customWidth="1"/>
    <col min="14597" max="14597" width="12.375" style="68" customWidth="1"/>
    <col min="14598" max="14849" width="9" style="68"/>
    <col min="14850" max="14850" width="41.5" style="68" customWidth="1"/>
    <col min="14851" max="14851" width="12.75" style="68" customWidth="1"/>
    <col min="14852" max="14852" width="11.125" style="68" customWidth="1"/>
    <col min="14853" max="14853" width="12.375" style="68" customWidth="1"/>
    <col min="14854" max="15105" width="9" style="68"/>
    <col min="15106" max="15106" width="41.5" style="68" customWidth="1"/>
    <col min="15107" max="15107" width="12.75" style="68" customWidth="1"/>
    <col min="15108" max="15108" width="11.125" style="68" customWidth="1"/>
    <col min="15109" max="15109" width="12.375" style="68" customWidth="1"/>
    <col min="15110" max="15361" width="9" style="68"/>
    <col min="15362" max="15362" width="41.5" style="68" customWidth="1"/>
    <col min="15363" max="15363" width="12.75" style="68" customWidth="1"/>
    <col min="15364" max="15364" width="11.125" style="68" customWidth="1"/>
    <col min="15365" max="15365" width="12.375" style="68" customWidth="1"/>
    <col min="15366" max="15617" width="9" style="68"/>
    <col min="15618" max="15618" width="41.5" style="68" customWidth="1"/>
    <col min="15619" max="15619" width="12.75" style="68" customWidth="1"/>
    <col min="15620" max="15620" width="11.125" style="68" customWidth="1"/>
    <col min="15621" max="15621" width="12.375" style="68" customWidth="1"/>
    <col min="15622" max="15873" width="9" style="68"/>
    <col min="15874" max="15874" width="41.5" style="68" customWidth="1"/>
    <col min="15875" max="15875" width="12.75" style="68" customWidth="1"/>
    <col min="15876" max="15876" width="11.125" style="68" customWidth="1"/>
    <col min="15877" max="15877" width="12.375" style="68" customWidth="1"/>
    <col min="15878" max="16129" width="9" style="68"/>
    <col min="16130" max="16130" width="41.5" style="68" customWidth="1"/>
    <col min="16131" max="16131" width="12.75" style="68" customWidth="1"/>
    <col min="16132" max="16132" width="11.125" style="68" customWidth="1"/>
    <col min="16133" max="16133" width="12.375" style="68" customWidth="1"/>
    <col min="16134" max="16384" width="9" style="68"/>
  </cols>
  <sheetData>
    <row r="3" spans="2:5" ht="13.5" thickBot="1">
      <c r="B3" s="67" t="s">
        <v>158</v>
      </c>
    </row>
    <row r="4" spans="2:5" ht="13.5" thickBot="1">
      <c r="B4" s="69" t="s">
        <v>153</v>
      </c>
      <c r="C4" s="70" t="s">
        <v>154</v>
      </c>
      <c r="D4" s="70" t="s">
        <v>155</v>
      </c>
      <c r="E4" s="71" t="s">
        <v>156</v>
      </c>
    </row>
    <row r="5" spans="2:5">
      <c r="B5" s="72" t="str">
        <f>'Formulář k vyplnění'!C6</f>
        <v>Aktivní prvky</v>
      </c>
      <c r="C5" s="73">
        <f>'Formulář k vyplnění'!H6</f>
        <v>0</v>
      </c>
      <c r="D5" s="73">
        <f>C5*21%</f>
        <v>0</v>
      </c>
      <c r="E5" s="73">
        <f t="shared" ref="E5:E10" si="0">SUM(C5:D5)</f>
        <v>0</v>
      </c>
    </row>
    <row r="6" spans="2:5">
      <c r="B6" s="74" t="str">
        <f>'Formulář k vyplnění'!C22</f>
        <v>PC</v>
      </c>
      <c r="C6" s="75">
        <f>'Formulář k vyplnění'!H22</f>
        <v>0</v>
      </c>
      <c r="D6" s="75">
        <f t="shared" ref="D6:D10" si="1">C6*21%</f>
        <v>0</v>
      </c>
      <c r="E6" s="75">
        <f t="shared" si="0"/>
        <v>0</v>
      </c>
    </row>
    <row r="7" spans="2:5">
      <c r="B7" s="74" t="str">
        <f>'Formulář k vyplnění'!C25</f>
        <v>Přístupové body AP</v>
      </c>
      <c r="C7" s="75">
        <f>'Formulář k vyplnění'!H25</f>
        <v>0</v>
      </c>
      <c r="D7" s="75">
        <f t="shared" si="1"/>
        <v>0</v>
      </c>
      <c r="E7" s="75">
        <f t="shared" si="0"/>
        <v>0</v>
      </c>
    </row>
    <row r="8" spans="2:5">
      <c r="B8" s="74" t="str">
        <f>'Formulář k vyplnění'!C30</f>
        <v>Audiovizuální technika</v>
      </c>
      <c r="C8" s="75">
        <f>'Formulář k vyplnění'!H30</f>
        <v>0</v>
      </c>
      <c r="D8" s="75">
        <f t="shared" si="1"/>
        <v>0</v>
      </c>
      <c r="E8" s="75">
        <f t="shared" si="0"/>
        <v>0</v>
      </c>
    </row>
    <row r="9" spans="2:5">
      <c r="B9" s="74" t="str">
        <f>'Formulář k vyplnění'!C63</f>
        <v>Montážní a instalační práce</v>
      </c>
      <c r="C9" s="75">
        <f>'Formulář k vyplnění'!H63</f>
        <v>0</v>
      </c>
      <c r="D9" s="75">
        <f t="shared" si="1"/>
        <v>0</v>
      </c>
      <c r="E9" s="75">
        <f t="shared" si="0"/>
        <v>0</v>
      </c>
    </row>
    <row r="10" spans="2:5" ht="13.5" thickBot="1">
      <c r="B10" s="74" t="str">
        <f>'Formulář k vyplnění'!C75</f>
        <v>Revize a zkoušky</v>
      </c>
      <c r="C10" s="75">
        <f>'Formulář k vyplnění'!H75</f>
        <v>0</v>
      </c>
      <c r="D10" s="75">
        <f t="shared" si="1"/>
        <v>0</v>
      </c>
      <c r="E10" s="75">
        <f t="shared" si="0"/>
        <v>0</v>
      </c>
    </row>
    <row r="11" spans="2:5" ht="13.5" thickBot="1">
      <c r="B11" s="69" t="s">
        <v>157</v>
      </c>
      <c r="C11" s="76">
        <f>SUM(C5:C10)</f>
        <v>0</v>
      </c>
      <c r="D11" s="76">
        <f>SUM(D5:D10)</f>
        <v>0</v>
      </c>
      <c r="E11" s="77">
        <f>SUM(E5:E10)</f>
        <v>0</v>
      </c>
    </row>
    <row r="12" spans="2:5">
      <c r="C12" s="78"/>
    </row>
  </sheetData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2"/>
  <sheetViews>
    <sheetView tabSelected="1" zoomScale="70" zoomScaleNormal="70" workbookViewId="0">
      <selection activeCell="G7" sqref="G7"/>
    </sheetView>
  </sheetViews>
  <sheetFormatPr defaultColWidth="8" defaultRowHeight="15.75"/>
  <cols>
    <col min="1" max="1" width="7.75" style="42" customWidth="1"/>
    <col min="2" max="2" width="9.875" style="42" bestFit="1" customWidth="1"/>
    <col min="3" max="3" width="54.375" style="42" customWidth="1"/>
    <col min="4" max="4" width="28.75" style="42" bestFit="1" customWidth="1"/>
    <col min="5" max="6" width="9.375" style="42" customWidth="1"/>
    <col min="7" max="7" width="11.125" style="63" customWidth="1"/>
    <col min="8" max="8" width="13.125" style="63" customWidth="1"/>
    <col min="9" max="9" width="95.75" style="42" customWidth="1"/>
    <col min="10" max="10" width="33.125" style="42" customWidth="1"/>
    <col min="11" max="16384" width="8" style="42"/>
  </cols>
  <sheetData>
    <row r="1" spans="1:10" s="31" customFormat="1" ht="16.5" thickTop="1">
      <c r="A1" s="27" t="s">
        <v>0</v>
      </c>
      <c r="B1" s="28"/>
      <c r="C1" s="29" t="s">
        <v>37</v>
      </c>
      <c r="D1" s="29"/>
      <c r="E1" s="29"/>
      <c r="F1" s="29"/>
      <c r="G1" s="29"/>
      <c r="H1" s="29"/>
      <c r="I1" s="29"/>
      <c r="J1" s="30"/>
    </row>
    <row r="2" spans="1:10" s="31" customFormat="1">
      <c r="A2" s="32" t="s">
        <v>10</v>
      </c>
      <c r="B2" s="33"/>
      <c r="C2" s="34"/>
      <c r="D2" s="34"/>
      <c r="E2" s="35"/>
      <c r="F2" s="36" t="s">
        <v>12</v>
      </c>
      <c r="G2" s="37" t="s">
        <v>36</v>
      </c>
      <c r="H2" s="38"/>
      <c r="I2" s="35"/>
      <c r="J2" s="39"/>
    </row>
    <row r="3" spans="1:10" s="31" customFormat="1">
      <c r="A3" s="32" t="s">
        <v>11</v>
      </c>
      <c r="B3" s="33"/>
      <c r="C3" s="40" t="s">
        <v>34</v>
      </c>
      <c r="D3" s="40"/>
      <c r="E3" s="35"/>
      <c r="F3" s="36" t="s">
        <v>13</v>
      </c>
      <c r="G3" s="41" t="s">
        <v>35</v>
      </c>
      <c r="H3" s="38"/>
      <c r="I3" s="35"/>
      <c r="J3" s="39"/>
    </row>
    <row r="4" spans="1:10" ht="32.25" thickBot="1">
      <c r="A4" s="1" t="s">
        <v>1</v>
      </c>
      <c r="B4" s="2" t="s">
        <v>151</v>
      </c>
      <c r="C4" s="3" t="s">
        <v>2</v>
      </c>
      <c r="D4" s="3" t="s">
        <v>145</v>
      </c>
      <c r="E4" s="4" t="s">
        <v>3</v>
      </c>
      <c r="F4" s="5" t="s">
        <v>4</v>
      </c>
      <c r="G4" s="9" t="s">
        <v>5</v>
      </c>
      <c r="H4" s="6" t="s">
        <v>6</v>
      </c>
      <c r="I4" s="7" t="s">
        <v>7</v>
      </c>
      <c r="J4" s="8" t="s">
        <v>8</v>
      </c>
    </row>
    <row r="5" spans="1:10" ht="18.600000000000001" customHeight="1" thickTop="1">
      <c r="A5" s="43"/>
      <c r="B5" s="44"/>
      <c r="C5" s="45"/>
      <c r="D5" s="45"/>
      <c r="E5" s="44"/>
      <c r="F5" s="44"/>
      <c r="G5" s="46"/>
      <c r="H5" s="80">
        <f>H6+H22+H25+H30+H63+H75</f>
        <v>0</v>
      </c>
      <c r="I5" s="45"/>
      <c r="J5" s="47"/>
    </row>
    <row r="6" spans="1:10" ht="18.600000000000001" customHeight="1">
      <c r="A6" s="48" t="s">
        <v>9</v>
      </c>
      <c r="B6" s="49"/>
      <c r="C6" s="10" t="s">
        <v>29</v>
      </c>
      <c r="D6" s="10"/>
      <c r="E6" s="49"/>
      <c r="F6" s="49"/>
      <c r="G6" s="50"/>
      <c r="H6" s="79">
        <f>SUM(H7:H20)</f>
        <v>0</v>
      </c>
      <c r="I6" s="51"/>
      <c r="J6" s="52"/>
    </row>
    <row r="7" spans="1:10" ht="117" customHeight="1">
      <c r="A7" s="53">
        <v>1</v>
      </c>
      <c r="B7" s="49" t="s">
        <v>152</v>
      </c>
      <c r="C7" s="51" t="s">
        <v>38</v>
      </c>
      <c r="D7" s="51" t="s">
        <v>146</v>
      </c>
      <c r="E7" s="49">
        <v>2</v>
      </c>
      <c r="F7" s="49" t="s">
        <v>14</v>
      </c>
      <c r="G7" s="50"/>
      <c r="H7" s="50">
        <f>G7*E7</f>
        <v>0</v>
      </c>
      <c r="I7" s="20" t="s">
        <v>45</v>
      </c>
      <c r="J7" s="52"/>
    </row>
    <row r="8" spans="1:10" ht="31.5">
      <c r="A8" s="53">
        <f>A7+1</f>
        <v>2</v>
      </c>
      <c r="B8" s="49" t="s">
        <v>152</v>
      </c>
      <c r="C8" s="51" t="s">
        <v>52</v>
      </c>
      <c r="D8" s="51"/>
      <c r="E8" s="49">
        <v>2</v>
      </c>
      <c r="F8" s="49" t="s">
        <v>14</v>
      </c>
      <c r="G8" s="50"/>
      <c r="H8" s="50">
        <f t="shared" ref="H8:H20" si="0">G8*E8</f>
        <v>0</v>
      </c>
      <c r="I8" s="20" t="s">
        <v>46</v>
      </c>
      <c r="J8" s="52"/>
    </row>
    <row r="9" spans="1:10">
      <c r="A9" s="53">
        <f t="shared" ref="A9:A20" si="1">A8+1</f>
        <v>3</v>
      </c>
      <c r="B9" s="49" t="s">
        <v>152</v>
      </c>
      <c r="C9" s="51" t="s">
        <v>40</v>
      </c>
      <c r="D9" s="51"/>
      <c r="E9" s="49">
        <v>4</v>
      </c>
      <c r="F9" s="49" t="s">
        <v>14</v>
      </c>
      <c r="G9" s="50"/>
      <c r="H9" s="50">
        <f t="shared" si="0"/>
        <v>0</v>
      </c>
      <c r="I9" s="20" t="s">
        <v>41</v>
      </c>
      <c r="J9" s="52"/>
    </row>
    <row r="10" spans="1:10">
      <c r="A10" s="53">
        <f t="shared" si="1"/>
        <v>4</v>
      </c>
      <c r="B10" s="49" t="s">
        <v>152</v>
      </c>
      <c r="C10" s="51" t="s">
        <v>42</v>
      </c>
      <c r="D10" s="51"/>
      <c r="E10" s="49">
        <v>4</v>
      </c>
      <c r="F10" s="49" t="s">
        <v>14</v>
      </c>
      <c r="G10" s="50"/>
      <c r="H10" s="50">
        <f t="shared" si="0"/>
        <v>0</v>
      </c>
      <c r="I10" s="20" t="s">
        <v>43</v>
      </c>
      <c r="J10" s="52"/>
    </row>
    <row r="11" spans="1:10">
      <c r="A11" s="53">
        <f t="shared" si="1"/>
        <v>5</v>
      </c>
      <c r="B11" s="49" t="s">
        <v>152</v>
      </c>
      <c r="C11" s="51" t="s">
        <v>47</v>
      </c>
      <c r="D11" s="51"/>
      <c r="E11" s="49">
        <v>8</v>
      </c>
      <c r="F11" s="49" t="s">
        <v>14</v>
      </c>
      <c r="G11" s="50"/>
      <c r="H11" s="50">
        <f>G11*E11</f>
        <v>0</v>
      </c>
      <c r="I11" s="20" t="s">
        <v>63</v>
      </c>
      <c r="J11" s="52"/>
    </row>
    <row r="12" spans="1:10" ht="141.75">
      <c r="A12" s="53">
        <f t="shared" si="1"/>
        <v>6</v>
      </c>
      <c r="B12" s="49" t="s">
        <v>152</v>
      </c>
      <c r="C12" s="51" t="s">
        <v>58</v>
      </c>
      <c r="D12" s="51" t="s">
        <v>147</v>
      </c>
      <c r="E12" s="49">
        <v>14</v>
      </c>
      <c r="F12" s="49" t="s">
        <v>14</v>
      </c>
      <c r="G12" s="50"/>
      <c r="H12" s="50">
        <f t="shared" si="0"/>
        <v>0</v>
      </c>
      <c r="I12" s="20" t="s">
        <v>60</v>
      </c>
      <c r="J12" s="52"/>
    </row>
    <row r="13" spans="1:10" ht="166.5" customHeight="1">
      <c r="A13" s="53">
        <f t="shared" si="1"/>
        <v>7</v>
      </c>
      <c r="B13" s="49" t="s">
        <v>152</v>
      </c>
      <c r="C13" s="51" t="s">
        <v>39</v>
      </c>
      <c r="D13" s="51" t="s">
        <v>147</v>
      </c>
      <c r="E13" s="49">
        <v>6</v>
      </c>
      <c r="F13" s="49" t="s">
        <v>14</v>
      </c>
      <c r="G13" s="50"/>
      <c r="H13" s="50">
        <f t="shared" si="0"/>
        <v>0</v>
      </c>
      <c r="I13" s="20" t="s">
        <v>61</v>
      </c>
      <c r="J13" s="52"/>
    </row>
    <row r="14" spans="1:10">
      <c r="A14" s="53">
        <f t="shared" si="1"/>
        <v>8</v>
      </c>
      <c r="B14" s="49" t="s">
        <v>152</v>
      </c>
      <c r="C14" s="51" t="s">
        <v>47</v>
      </c>
      <c r="D14" s="51"/>
      <c r="E14" s="49">
        <v>8</v>
      </c>
      <c r="F14" s="49" t="s">
        <v>14</v>
      </c>
      <c r="G14" s="50"/>
      <c r="H14" s="50">
        <f>G14*E14</f>
        <v>0</v>
      </c>
      <c r="I14" s="20" t="s">
        <v>64</v>
      </c>
      <c r="J14" s="52"/>
    </row>
    <row r="15" spans="1:10">
      <c r="A15" s="53">
        <f t="shared" si="1"/>
        <v>9</v>
      </c>
      <c r="B15" s="49" t="s">
        <v>152</v>
      </c>
      <c r="C15" s="51" t="s">
        <v>48</v>
      </c>
      <c r="D15" s="51"/>
      <c r="E15" s="49">
        <v>2</v>
      </c>
      <c r="F15" s="49" t="s">
        <v>14</v>
      </c>
      <c r="G15" s="50"/>
      <c r="H15" s="50">
        <f t="shared" si="0"/>
        <v>0</v>
      </c>
      <c r="I15" s="20" t="s">
        <v>49</v>
      </c>
      <c r="J15" s="52"/>
    </row>
    <row r="16" spans="1:10">
      <c r="A16" s="53">
        <f t="shared" si="1"/>
        <v>10</v>
      </c>
      <c r="B16" s="49" t="s">
        <v>152</v>
      </c>
      <c r="C16" s="51" t="s">
        <v>50</v>
      </c>
      <c r="D16" s="51"/>
      <c r="E16" s="49">
        <v>24</v>
      </c>
      <c r="F16" s="49" t="s">
        <v>14</v>
      </c>
      <c r="G16" s="50"/>
      <c r="H16" s="50">
        <f t="shared" si="0"/>
        <v>0</v>
      </c>
      <c r="I16" s="20" t="s">
        <v>51</v>
      </c>
      <c r="J16" s="52"/>
    </row>
    <row r="17" spans="1:10">
      <c r="A17" s="53">
        <f t="shared" si="1"/>
        <v>11</v>
      </c>
      <c r="B17" s="49" t="s">
        <v>152</v>
      </c>
      <c r="C17" s="51" t="s">
        <v>44</v>
      </c>
      <c r="D17" s="51"/>
      <c r="E17" s="49">
        <v>24</v>
      </c>
      <c r="F17" s="49" t="s">
        <v>14</v>
      </c>
      <c r="G17" s="50"/>
      <c r="H17" s="50">
        <f t="shared" si="0"/>
        <v>0</v>
      </c>
      <c r="I17" s="20"/>
      <c r="J17" s="52"/>
    </row>
    <row r="18" spans="1:10">
      <c r="A18" s="53">
        <f t="shared" si="1"/>
        <v>12</v>
      </c>
      <c r="B18" s="49" t="s">
        <v>152</v>
      </c>
      <c r="C18" s="51" t="s">
        <v>53</v>
      </c>
      <c r="D18" s="51"/>
      <c r="E18" s="49">
        <v>2</v>
      </c>
      <c r="F18" s="49" t="s">
        <v>14</v>
      </c>
      <c r="G18" s="50"/>
      <c r="H18" s="50">
        <f t="shared" si="0"/>
        <v>0</v>
      </c>
      <c r="I18" s="20" t="s">
        <v>55</v>
      </c>
      <c r="J18" s="52"/>
    </row>
    <row r="19" spans="1:10" ht="30.75" customHeight="1">
      <c r="A19" s="53">
        <f t="shared" si="1"/>
        <v>13</v>
      </c>
      <c r="B19" s="49" t="s">
        <v>152</v>
      </c>
      <c r="C19" s="51" t="s">
        <v>54</v>
      </c>
      <c r="D19" s="51"/>
      <c r="E19" s="49">
        <v>20</v>
      </c>
      <c r="F19" s="49" t="s">
        <v>14</v>
      </c>
      <c r="G19" s="50"/>
      <c r="H19" s="50">
        <f t="shared" si="0"/>
        <v>0</v>
      </c>
      <c r="I19" s="20" t="s">
        <v>125</v>
      </c>
      <c r="J19" s="52"/>
    </row>
    <row r="20" spans="1:10" ht="31.5">
      <c r="A20" s="53">
        <f t="shared" si="1"/>
        <v>14</v>
      </c>
      <c r="B20" s="49" t="s">
        <v>152</v>
      </c>
      <c r="C20" s="51" t="s">
        <v>57</v>
      </c>
      <c r="D20" s="51"/>
      <c r="E20" s="49">
        <v>2</v>
      </c>
      <c r="F20" s="49" t="s">
        <v>14</v>
      </c>
      <c r="G20" s="50"/>
      <c r="H20" s="50">
        <f t="shared" si="0"/>
        <v>0</v>
      </c>
      <c r="I20" s="20" t="s">
        <v>59</v>
      </c>
      <c r="J20" s="52"/>
    </row>
    <row r="21" spans="1:10" ht="18.600000000000001" customHeight="1">
      <c r="A21" s="53"/>
      <c r="B21" s="49"/>
      <c r="C21" s="51"/>
      <c r="D21" s="51"/>
      <c r="E21" s="49"/>
      <c r="F21" s="49"/>
      <c r="G21" s="50"/>
      <c r="H21" s="50"/>
      <c r="I21" s="20"/>
      <c r="J21" s="52"/>
    </row>
    <row r="22" spans="1:10" ht="18.600000000000001" customHeight="1">
      <c r="A22" s="48" t="s">
        <v>9</v>
      </c>
      <c r="B22" s="49"/>
      <c r="C22" s="10" t="s">
        <v>65</v>
      </c>
      <c r="D22" s="10"/>
      <c r="E22" s="49"/>
      <c r="F22" s="49"/>
      <c r="G22" s="50"/>
      <c r="H22" s="79">
        <f>SUM(H23:H23)</f>
        <v>0</v>
      </c>
      <c r="I22" s="20"/>
      <c r="J22" s="52"/>
    </row>
    <row r="23" spans="1:10" ht="94.5">
      <c r="A23" s="53">
        <f>A20+1</f>
        <v>15</v>
      </c>
      <c r="B23" s="49" t="s">
        <v>152</v>
      </c>
      <c r="C23" s="51" t="s">
        <v>66</v>
      </c>
      <c r="D23" s="51"/>
      <c r="E23" s="49">
        <v>80</v>
      </c>
      <c r="F23" s="49" t="s">
        <v>14</v>
      </c>
      <c r="G23" s="50"/>
      <c r="H23" s="50">
        <f>G23*E23</f>
        <v>0</v>
      </c>
      <c r="I23" s="22" t="s">
        <v>67</v>
      </c>
      <c r="J23" s="52"/>
    </row>
    <row r="24" spans="1:10">
      <c r="A24" s="53"/>
      <c r="B24" s="49"/>
      <c r="C24" s="51"/>
      <c r="D24" s="51"/>
      <c r="E24" s="49"/>
      <c r="F24" s="49"/>
      <c r="G24" s="50"/>
      <c r="H24" s="50"/>
      <c r="I24" s="22"/>
      <c r="J24" s="52"/>
    </row>
    <row r="25" spans="1:10" ht="18.600000000000001" customHeight="1">
      <c r="A25" s="48" t="s">
        <v>9</v>
      </c>
      <c r="B25" s="49"/>
      <c r="C25" s="10" t="s">
        <v>33</v>
      </c>
      <c r="D25" s="10"/>
      <c r="E25" s="49"/>
      <c r="F25" s="49"/>
      <c r="G25" s="50"/>
      <c r="H25" s="79">
        <f>SUM(H26:H28)</f>
        <v>0</v>
      </c>
      <c r="I25" s="20"/>
      <c r="J25" s="52"/>
    </row>
    <row r="26" spans="1:10" ht="66.75" customHeight="1">
      <c r="A26" s="53">
        <f>A23+1</f>
        <v>16</v>
      </c>
      <c r="B26" s="49" t="s">
        <v>152</v>
      </c>
      <c r="C26" s="51" t="s">
        <v>30</v>
      </c>
      <c r="D26" s="51" t="s">
        <v>148</v>
      </c>
      <c r="E26" s="49">
        <v>38</v>
      </c>
      <c r="F26" s="49" t="s">
        <v>14</v>
      </c>
      <c r="G26" s="50"/>
      <c r="H26" s="50">
        <f>G26*E26</f>
        <v>0</v>
      </c>
      <c r="I26" s="22" t="s">
        <v>62</v>
      </c>
      <c r="J26" s="52"/>
    </row>
    <row r="27" spans="1:10" ht="18.600000000000001" customHeight="1">
      <c r="A27" s="53">
        <f>A26+1</f>
        <v>17</v>
      </c>
      <c r="B27" s="49" t="s">
        <v>152</v>
      </c>
      <c r="C27" s="51" t="s">
        <v>31</v>
      </c>
      <c r="D27" s="51"/>
      <c r="E27" s="49">
        <v>38</v>
      </c>
      <c r="F27" s="49" t="s">
        <v>14</v>
      </c>
      <c r="G27" s="50"/>
      <c r="H27" s="50">
        <f>G27*E27</f>
        <v>0</v>
      </c>
      <c r="I27" s="21" t="s">
        <v>32</v>
      </c>
      <c r="J27" s="52"/>
    </row>
    <row r="28" spans="1:10" ht="33.75" customHeight="1">
      <c r="A28" s="53">
        <f>A27+1</f>
        <v>18</v>
      </c>
      <c r="B28" s="49" t="s">
        <v>152</v>
      </c>
      <c r="C28" s="51" t="s">
        <v>56</v>
      </c>
      <c r="D28" s="51"/>
      <c r="E28" s="49">
        <v>38</v>
      </c>
      <c r="F28" s="49" t="s">
        <v>14</v>
      </c>
      <c r="G28" s="50"/>
      <c r="H28" s="50">
        <f>G28*E28</f>
        <v>0</v>
      </c>
      <c r="I28" s="20" t="s">
        <v>124</v>
      </c>
      <c r="J28" s="52"/>
    </row>
    <row r="29" spans="1:10" s="31" customFormat="1" ht="18.600000000000001" customHeight="1">
      <c r="A29" s="56"/>
      <c r="B29" s="24"/>
      <c r="C29" s="25"/>
      <c r="D29" s="25"/>
      <c r="E29" s="24"/>
      <c r="F29" s="24"/>
      <c r="G29" s="54"/>
      <c r="H29" s="54"/>
      <c r="I29" s="25"/>
      <c r="J29" s="55"/>
    </row>
    <row r="30" spans="1:10" ht="18.600000000000001" customHeight="1">
      <c r="A30" s="57" t="s">
        <v>9</v>
      </c>
      <c r="B30" s="49"/>
      <c r="C30" s="10" t="s">
        <v>68</v>
      </c>
      <c r="D30" s="10"/>
      <c r="E30" s="49"/>
      <c r="F30" s="49"/>
      <c r="G30" s="50"/>
      <c r="H30" s="79">
        <f>SUM(H32:H61)</f>
        <v>0</v>
      </c>
      <c r="I30" s="20"/>
      <c r="J30" s="52"/>
    </row>
    <row r="31" spans="1:10" ht="18.600000000000001" customHeight="1">
      <c r="A31" s="57"/>
      <c r="B31" s="49"/>
      <c r="C31" s="10"/>
      <c r="D31" s="10"/>
      <c r="E31" s="49"/>
      <c r="F31" s="49"/>
      <c r="G31" s="50"/>
      <c r="H31" s="50"/>
      <c r="I31" s="20"/>
      <c r="J31" s="52"/>
    </row>
    <row r="32" spans="1:10" ht="38.25" customHeight="1">
      <c r="A32" s="53">
        <f>A28+1</f>
        <v>19</v>
      </c>
      <c r="B32" s="49" t="s">
        <v>152</v>
      </c>
      <c r="C32" s="51" t="s">
        <v>69</v>
      </c>
      <c r="D32" s="51" t="s">
        <v>149</v>
      </c>
      <c r="E32" s="49">
        <v>33</v>
      </c>
      <c r="F32" s="49" t="s">
        <v>14</v>
      </c>
      <c r="G32" s="50"/>
      <c r="H32" s="50">
        <f>G32*E32</f>
        <v>0</v>
      </c>
      <c r="I32" s="20" t="s">
        <v>70</v>
      </c>
      <c r="J32" s="52"/>
    </row>
    <row r="33" spans="1:10" ht="18.600000000000001" customHeight="1">
      <c r="A33" s="53">
        <f t="shared" ref="A33:A61" si="2">A32+1</f>
        <v>20</v>
      </c>
      <c r="B33" s="49" t="s">
        <v>152</v>
      </c>
      <c r="C33" s="51" t="s">
        <v>71</v>
      </c>
      <c r="D33" s="51"/>
      <c r="E33" s="49">
        <v>33</v>
      </c>
      <c r="F33" s="49" t="s">
        <v>14</v>
      </c>
      <c r="G33" s="50"/>
      <c r="H33" s="50">
        <f t="shared" ref="H33:H61" si="3">G33*E33</f>
        <v>0</v>
      </c>
      <c r="I33" s="20" t="s">
        <v>72</v>
      </c>
      <c r="J33" s="52"/>
    </row>
    <row r="34" spans="1:10" s="31" customFormat="1" ht="39" customHeight="1">
      <c r="A34" s="53">
        <f t="shared" si="2"/>
        <v>21</v>
      </c>
      <c r="B34" s="49" t="s">
        <v>152</v>
      </c>
      <c r="C34" s="25" t="s">
        <v>130</v>
      </c>
      <c r="D34" s="51" t="s">
        <v>149</v>
      </c>
      <c r="E34" s="24">
        <v>10</v>
      </c>
      <c r="F34" s="24" t="s">
        <v>14</v>
      </c>
      <c r="G34" s="54"/>
      <c r="H34" s="50">
        <f t="shared" si="3"/>
        <v>0</v>
      </c>
      <c r="I34" s="25" t="s">
        <v>73</v>
      </c>
      <c r="J34" s="55"/>
    </row>
    <row r="35" spans="1:10" s="31" customFormat="1" ht="31.5">
      <c r="A35" s="53">
        <f t="shared" si="2"/>
        <v>22</v>
      </c>
      <c r="B35" s="49" t="s">
        <v>152</v>
      </c>
      <c r="C35" s="25" t="s">
        <v>139</v>
      </c>
      <c r="D35" s="51" t="s">
        <v>149</v>
      </c>
      <c r="E35" s="24">
        <v>9</v>
      </c>
      <c r="F35" s="24" t="s">
        <v>14</v>
      </c>
      <c r="G35" s="54"/>
      <c r="H35" s="50">
        <f t="shared" si="3"/>
        <v>0</v>
      </c>
      <c r="I35" s="25" t="s">
        <v>74</v>
      </c>
      <c r="J35" s="55"/>
    </row>
    <row r="36" spans="1:10" s="31" customFormat="1">
      <c r="A36" s="53">
        <f t="shared" ref="A36" si="4">A32+1</f>
        <v>20</v>
      </c>
      <c r="B36" s="49" t="s">
        <v>152</v>
      </c>
      <c r="C36" s="25" t="s">
        <v>140</v>
      </c>
      <c r="D36" s="25"/>
      <c r="E36" s="24">
        <v>27</v>
      </c>
      <c r="F36" s="24" t="s">
        <v>14</v>
      </c>
      <c r="G36" s="54"/>
      <c r="H36" s="50">
        <f t="shared" si="3"/>
        <v>0</v>
      </c>
      <c r="I36" s="25" t="s">
        <v>141</v>
      </c>
      <c r="J36" s="55"/>
    </row>
    <row r="37" spans="1:10" s="31" customFormat="1">
      <c r="A37" s="53">
        <f t="shared" si="2"/>
        <v>21</v>
      </c>
      <c r="B37" s="49" t="s">
        <v>152</v>
      </c>
      <c r="C37" s="25" t="s">
        <v>142</v>
      </c>
      <c r="D37" s="25"/>
      <c r="E37" s="24">
        <v>1</v>
      </c>
      <c r="F37" s="24" t="s">
        <v>14</v>
      </c>
      <c r="G37" s="54"/>
      <c r="H37" s="50">
        <f t="shared" si="3"/>
        <v>0</v>
      </c>
      <c r="I37" s="25" t="s">
        <v>143</v>
      </c>
      <c r="J37" s="55"/>
    </row>
    <row r="38" spans="1:10" s="31" customFormat="1">
      <c r="A38" s="53">
        <f t="shared" si="2"/>
        <v>22</v>
      </c>
      <c r="B38" s="49" t="s">
        <v>152</v>
      </c>
      <c r="C38" s="25" t="s">
        <v>134</v>
      </c>
      <c r="D38" s="51" t="s">
        <v>149</v>
      </c>
      <c r="E38" s="24">
        <v>27</v>
      </c>
      <c r="F38" s="24" t="s">
        <v>14</v>
      </c>
      <c r="G38" s="54"/>
      <c r="H38" s="50">
        <f t="shared" ref="H38" si="5">G38*E38</f>
        <v>0</v>
      </c>
      <c r="I38" s="25" t="s">
        <v>97</v>
      </c>
      <c r="J38" s="55"/>
    </row>
    <row r="39" spans="1:10" s="31" customFormat="1">
      <c r="A39" s="53">
        <f t="shared" si="2"/>
        <v>23</v>
      </c>
      <c r="B39" s="49" t="s">
        <v>152</v>
      </c>
      <c r="C39" s="25" t="s">
        <v>75</v>
      </c>
      <c r="D39" s="51" t="s">
        <v>149</v>
      </c>
      <c r="E39" s="24">
        <v>2</v>
      </c>
      <c r="F39" s="24" t="s">
        <v>14</v>
      </c>
      <c r="G39" s="54"/>
      <c r="H39" s="50">
        <f t="shared" si="3"/>
        <v>0</v>
      </c>
      <c r="I39" s="20" t="s">
        <v>76</v>
      </c>
      <c r="J39" s="55"/>
    </row>
    <row r="40" spans="1:10" s="31" customFormat="1" ht="39.75" customHeight="1">
      <c r="A40" s="53">
        <f t="shared" ref="A40" si="6">A36+1</f>
        <v>21</v>
      </c>
      <c r="B40" s="49" t="s">
        <v>152</v>
      </c>
      <c r="C40" s="25" t="s">
        <v>77</v>
      </c>
      <c r="D40" s="51" t="s">
        <v>149</v>
      </c>
      <c r="E40" s="24">
        <v>16</v>
      </c>
      <c r="F40" s="24" t="s">
        <v>14</v>
      </c>
      <c r="G40" s="54"/>
      <c r="H40" s="50">
        <f t="shared" si="3"/>
        <v>0</v>
      </c>
      <c r="I40" s="20" t="s">
        <v>78</v>
      </c>
      <c r="J40" s="55"/>
    </row>
    <row r="41" spans="1:10" s="31" customFormat="1" ht="31.5">
      <c r="A41" s="53">
        <f t="shared" si="2"/>
        <v>22</v>
      </c>
      <c r="B41" s="49" t="s">
        <v>152</v>
      </c>
      <c r="C41" s="25" t="s">
        <v>79</v>
      </c>
      <c r="D41" s="51" t="s">
        <v>149</v>
      </c>
      <c r="E41" s="24">
        <v>15</v>
      </c>
      <c r="F41" s="24" t="s">
        <v>14</v>
      </c>
      <c r="G41" s="54"/>
      <c r="H41" s="50">
        <f t="shared" si="3"/>
        <v>0</v>
      </c>
      <c r="I41" s="25" t="s">
        <v>80</v>
      </c>
      <c r="J41" s="55"/>
    </row>
    <row r="42" spans="1:10" s="31" customFormat="1">
      <c r="A42" s="53">
        <f t="shared" si="2"/>
        <v>23</v>
      </c>
      <c r="B42" s="49" t="s">
        <v>152</v>
      </c>
      <c r="C42" s="25" t="s">
        <v>136</v>
      </c>
      <c r="D42" s="51" t="s">
        <v>149</v>
      </c>
      <c r="E42" s="24">
        <v>6</v>
      </c>
      <c r="F42" s="24" t="s">
        <v>14</v>
      </c>
      <c r="G42" s="54"/>
      <c r="H42" s="50">
        <f t="shared" si="3"/>
        <v>0</v>
      </c>
      <c r="I42" s="25" t="s">
        <v>137</v>
      </c>
      <c r="J42" s="55"/>
    </row>
    <row r="43" spans="1:10" s="31" customFormat="1" ht="31.5">
      <c r="A43" s="53">
        <f t="shared" si="2"/>
        <v>24</v>
      </c>
      <c r="B43" s="49" t="s">
        <v>152</v>
      </c>
      <c r="C43" s="25" t="s">
        <v>81</v>
      </c>
      <c r="D43" s="25"/>
      <c r="E43" s="24">
        <v>1</v>
      </c>
      <c r="F43" s="24" t="s">
        <v>14</v>
      </c>
      <c r="G43" s="54"/>
      <c r="H43" s="50">
        <f t="shared" si="3"/>
        <v>0</v>
      </c>
      <c r="I43" s="25" t="s">
        <v>82</v>
      </c>
      <c r="J43" s="55"/>
    </row>
    <row r="44" spans="1:10" s="31" customFormat="1" ht="31.5">
      <c r="A44" s="53">
        <f t="shared" ref="A44" si="7">A40+1</f>
        <v>22</v>
      </c>
      <c r="B44" s="49" t="s">
        <v>152</v>
      </c>
      <c r="C44" s="25" t="s">
        <v>83</v>
      </c>
      <c r="D44" s="25"/>
      <c r="E44" s="24">
        <v>1</v>
      </c>
      <c r="F44" s="24" t="s">
        <v>14</v>
      </c>
      <c r="G44" s="54"/>
      <c r="H44" s="50">
        <f t="shared" si="3"/>
        <v>0</v>
      </c>
      <c r="I44" s="25" t="s">
        <v>84</v>
      </c>
      <c r="J44" s="55"/>
    </row>
    <row r="45" spans="1:10" s="31" customFormat="1" ht="31.5">
      <c r="A45" s="53">
        <f t="shared" si="2"/>
        <v>23</v>
      </c>
      <c r="B45" s="49" t="s">
        <v>152</v>
      </c>
      <c r="C45" s="25" t="s">
        <v>85</v>
      </c>
      <c r="D45" s="25"/>
      <c r="E45" s="24">
        <v>14</v>
      </c>
      <c r="F45" s="24" t="s">
        <v>14</v>
      </c>
      <c r="G45" s="54"/>
      <c r="H45" s="50">
        <f t="shared" si="3"/>
        <v>0</v>
      </c>
      <c r="I45" s="25" t="s">
        <v>86</v>
      </c>
      <c r="J45" s="55"/>
    </row>
    <row r="46" spans="1:10" s="31" customFormat="1">
      <c r="A46" s="53">
        <f t="shared" si="2"/>
        <v>24</v>
      </c>
      <c r="B46" s="49" t="s">
        <v>152</v>
      </c>
      <c r="C46" s="25" t="s">
        <v>87</v>
      </c>
      <c r="D46" s="25"/>
      <c r="E46" s="24">
        <v>7</v>
      </c>
      <c r="F46" s="24" t="s">
        <v>14</v>
      </c>
      <c r="G46" s="54"/>
      <c r="H46" s="50">
        <f t="shared" si="3"/>
        <v>0</v>
      </c>
      <c r="I46" s="25" t="s">
        <v>135</v>
      </c>
      <c r="J46" s="55"/>
    </row>
    <row r="47" spans="1:10" s="31" customFormat="1" ht="18.600000000000001" customHeight="1">
      <c r="A47" s="53">
        <f t="shared" si="2"/>
        <v>25</v>
      </c>
      <c r="B47" s="49" t="s">
        <v>152</v>
      </c>
      <c r="C47" s="25" t="s">
        <v>127</v>
      </c>
      <c r="D47" s="25"/>
      <c r="E47" s="24">
        <v>24</v>
      </c>
      <c r="F47" s="24" t="s">
        <v>14</v>
      </c>
      <c r="G47" s="54"/>
      <c r="H47" s="50">
        <f t="shared" si="3"/>
        <v>0</v>
      </c>
      <c r="I47" s="25" t="s">
        <v>88</v>
      </c>
      <c r="J47" s="55"/>
    </row>
    <row r="48" spans="1:10" s="31" customFormat="1" ht="31.5">
      <c r="A48" s="53">
        <f t="shared" ref="A48" si="8">A44+1</f>
        <v>23</v>
      </c>
      <c r="B48" s="49" t="s">
        <v>152</v>
      </c>
      <c r="C48" s="25" t="s">
        <v>128</v>
      </c>
      <c r="D48" s="51" t="s">
        <v>149</v>
      </c>
      <c r="E48" s="24">
        <v>2</v>
      </c>
      <c r="F48" s="24" t="s">
        <v>14</v>
      </c>
      <c r="G48" s="54"/>
      <c r="H48" s="50">
        <f t="shared" si="3"/>
        <v>0</v>
      </c>
      <c r="I48" s="25" t="s">
        <v>89</v>
      </c>
      <c r="J48" s="55"/>
    </row>
    <row r="49" spans="1:10" s="31" customFormat="1" ht="31.5">
      <c r="A49" s="53">
        <f t="shared" si="2"/>
        <v>24</v>
      </c>
      <c r="B49" s="49" t="s">
        <v>152</v>
      </c>
      <c r="C49" s="25" t="s">
        <v>129</v>
      </c>
      <c r="D49" s="51" t="s">
        <v>149</v>
      </c>
      <c r="E49" s="24">
        <v>2</v>
      </c>
      <c r="F49" s="24" t="s">
        <v>14</v>
      </c>
      <c r="G49" s="54"/>
      <c r="H49" s="50">
        <f t="shared" si="3"/>
        <v>0</v>
      </c>
      <c r="I49" s="25" t="s">
        <v>90</v>
      </c>
      <c r="J49" s="55"/>
    </row>
    <row r="50" spans="1:10" s="31" customFormat="1" ht="31.5">
      <c r="A50" s="53">
        <f t="shared" si="2"/>
        <v>25</v>
      </c>
      <c r="B50" s="49" t="s">
        <v>152</v>
      </c>
      <c r="C50" s="25" t="s">
        <v>131</v>
      </c>
      <c r="D50" s="51" t="s">
        <v>149</v>
      </c>
      <c r="E50" s="24">
        <v>2</v>
      </c>
      <c r="F50" s="24" t="s">
        <v>14</v>
      </c>
      <c r="G50" s="54"/>
      <c r="H50" s="50">
        <f t="shared" si="3"/>
        <v>0</v>
      </c>
      <c r="I50" s="25" t="s">
        <v>91</v>
      </c>
      <c r="J50" s="55"/>
    </row>
    <row r="51" spans="1:10" s="31" customFormat="1" ht="31.5">
      <c r="A51" s="53">
        <f t="shared" si="2"/>
        <v>26</v>
      </c>
      <c r="B51" s="49" t="s">
        <v>152</v>
      </c>
      <c r="C51" s="25" t="s">
        <v>132</v>
      </c>
      <c r="D51" s="51" t="s">
        <v>149</v>
      </c>
      <c r="E51" s="24">
        <v>1</v>
      </c>
      <c r="F51" s="24" t="s">
        <v>14</v>
      </c>
      <c r="G51" s="54"/>
      <c r="H51" s="50">
        <f t="shared" si="3"/>
        <v>0</v>
      </c>
      <c r="I51" s="25" t="s">
        <v>92</v>
      </c>
      <c r="J51" s="55"/>
    </row>
    <row r="52" spans="1:10" s="31" customFormat="1" ht="31.5">
      <c r="A52" s="53">
        <f t="shared" ref="A52" si="9">A48+1</f>
        <v>24</v>
      </c>
      <c r="B52" s="49" t="s">
        <v>152</v>
      </c>
      <c r="C52" s="25" t="s">
        <v>132</v>
      </c>
      <c r="D52" s="51" t="s">
        <v>149</v>
      </c>
      <c r="E52" s="24">
        <v>1</v>
      </c>
      <c r="F52" s="24" t="s">
        <v>14</v>
      </c>
      <c r="G52" s="54"/>
      <c r="H52" s="50">
        <f t="shared" si="3"/>
        <v>0</v>
      </c>
      <c r="I52" s="25" t="s">
        <v>93</v>
      </c>
      <c r="J52" s="55"/>
    </row>
    <row r="53" spans="1:10" s="31" customFormat="1">
      <c r="A53" s="53">
        <f t="shared" si="2"/>
        <v>25</v>
      </c>
      <c r="B53" s="49" t="s">
        <v>152</v>
      </c>
      <c r="C53" s="25" t="s">
        <v>133</v>
      </c>
      <c r="D53" s="25"/>
      <c r="E53" s="24">
        <v>2</v>
      </c>
      <c r="F53" s="24" t="s">
        <v>14</v>
      </c>
      <c r="G53" s="54"/>
      <c r="H53" s="50">
        <f t="shared" si="3"/>
        <v>0</v>
      </c>
      <c r="I53" s="25" t="s">
        <v>94</v>
      </c>
      <c r="J53" s="55"/>
    </row>
    <row r="54" spans="1:10" s="31" customFormat="1" ht="24" customHeight="1">
      <c r="A54" s="53">
        <f t="shared" si="2"/>
        <v>26</v>
      </c>
      <c r="B54" s="49" t="s">
        <v>152</v>
      </c>
      <c r="C54" s="25" t="s">
        <v>95</v>
      </c>
      <c r="D54" s="25"/>
      <c r="E54" s="24">
        <v>4</v>
      </c>
      <c r="F54" s="24" t="s">
        <v>14</v>
      </c>
      <c r="G54" s="54"/>
      <c r="H54" s="50">
        <f t="shared" si="3"/>
        <v>0</v>
      </c>
      <c r="I54" s="25" t="s">
        <v>96</v>
      </c>
      <c r="J54" s="55"/>
    </row>
    <row r="55" spans="1:10" s="31" customFormat="1" ht="34.5" customHeight="1">
      <c r="A55" s="53">
        <f t="shared" si="2"/>
        <v>27</v>
      </c>
      <c r="B55" s="49" t="s">
        <v>152</v>
      </c>
      <c r="C55" s="25" t="s">
        <v>134</v>
      </c>
      <c r="D55" s="51" t="s">
        <v>149</v>
      </c>
      <c r="E55" s="24">
        <v>27</v>
      </c>
      <c r="F55" s="24" t="s">
        <v>14</v>
      </c>
      <c r="G55" s="54"/>
      <c r="H55" s="50">
        <f t="shared" si="3"/>
        <v>0</v>
      </c>
      <c r="I55" s="25" t="s">
        <v>97</v>
      </c>
      <c r="J55" s="55"/>
    </row>
    <row r="56" spans="1:10" s="31" customFormat="1">
      <c r="A56" s="53">
        <f t="shared" ref="A56" si="10">A52+1</f>
        <v>25</v>
      </c>
      <c r="B56" s="49" t="s">
        <v>152</v>
      </c>
      <c r="C56" s="25" t="s">
        <v>98</v>
      </c>
      <c r="D56" s="25"/>
      <c r="E56" s="24">
        <v>3</v>
      </c>
      <c r="F56" s="24" t="s">
        <v>14</v>
      </c>
      <c r="G56" s="54"/>
      <c r="H56" s="50">
        <f t="shared" si="3"/>
        <v>0</v>
      </c>
      <c r="I56" s="25" t="s">
        <v>99</v>
      </c>
      <c r="J56" s="55"/>
    </row>
    <row r="57" spans="1:10" s="31" customFormat="1" ht="18.600000000000001" customHeight="1">
      <c r="A57" s="53">
        <f t="shared" si="2"/>
        <v>26</v>
      </c>
      <c r="B57" s="49" t="s">
        <v>152</v>
      </c>
      <c r="C57" s="25" t="s">
        <v>100</v>
      </c>
      <c r="D57" s="25"/>
      <c r="E57" s="24">
        <v>2</v>
      </c>
      <c r="F57" s="24" t="s">
        <v>14</v>
      </c>
      <c r="G57" s="54"/>
      <c r="H57" s="50">
        <f t="shared" si="3"/>
        <v>0</v>
      </c>
      <c r="I57" s="25" t="s">
        <v>101</v>
      </c>
      <c r="J57" s="55"/>
    </row>
    <row r="58" spans="1:10" s="31" customFormat="1" ht="18.600000000000001" customHeight="1">
      <c r="A58" s="53">
        <f t="shared" si="2"/>
        <v>27</v>
      </c>
      <c r="B58" s="49" t="s">
        <v>152</v>
      </c>
      <c r="C58" s="25" t="s">
        <v>102</v>
      </c>
      <c r="D58" s="25"/>
      <c r="E58" s="24">
        <v>15</v>
      </c>
      <c r="F58" s="24" t="s">
        <v>14</v>
      </c>
      <c r="G58" s="54"/>
      <c r="H58" s="50">
        <f t="shared" si="3"/>
        <v>0</v>
      </c>
      <c r="I58" s="25" t="s">
        <v>103</v>
      </c>
      <c r="J58" s="55"/>
    </row>
    <row r="59" spans="1:10" s="31" customFormat="1" ht="18.600000000000001" customHeight="1">
      <c r="A59" s="53">
        <f t="shared" si="2"/>
        <v>28</v>
      </c>
      <c r="B59" s="49" t="s">
        <v>152</v>
      </c>
      <c r="C59" s="25" t="s">
        <v>104</v>
      </c>
      <c r="D59" s="25"/>
      <c r="E59" s="24">
        <v>30</v>
      </c>
      <c r="F59" s="24" t="s">
        <v>14</v>
      </c>
      <c r="G59" s="54"/>
      <c r="H59" s="50">
        <f t="shared" si="3"/>
        <v>0</v>
      </c>
      <c r="I59" s="25" t="s">
        <v>105</v>
      </c>
      <c r="J59" s="55"/>
    </row>
    <row r="60" spans="1:10" s="31" customFormat="1" ht="18.600000000000001" customHeight="1">
      <c r="A60" s="53">
        <f t="shared" ref="A60" si="11">A56+1</f>
        <v>26</v>
      </c>
      <c r="B60" s="49" t="s">
        <v>152</v>
      </c>
      <c r="C60" s="25" t="s">
        <v>106</v>
      </c>
      <c r="D60" s="25"/>
      <c r="E60" s="24">
        <v>18</v>
      </c>
      <c r="F60" s="24" t="s">
        <v>14</v>
      </c>
      <c r="G60" s="54"/>
      <c r="H60" s="50">
        <f t="shared" si="3"/>
        <v>0</v>
      </c>
      <c r="I60" s="25" t="s">
        <v>107</v>
      </c>
      <c r="J60" s="55"/>
    </row>
    <row r="61" spans="1:10" s="31" customFormat="1" ht="18.600000000000001" customHeight="1">
      <c r="A61" s="53">
        <f t="shared" si="2"/>
        <v>27</v>
      </c>
      <c r="B61" s="49" t="s">
        <v>152</v>
      </c>
      <c r="C61" s="25" t="s">
        <v>108</v>
      </c>
      <c r="D61" s="51" t="s">
        <v>149</v>
      </c>
      <c r="E61" s="24">
        <v>180</v>
      </c>
      <c r="F61" s="24" t="s">
        <v>16</v>
      </c>
      <c r="G61" s="54"/>
      <c r="H61" s="50">
        <f t="shared" si="3"/>
        <v>0</v>
      </c>
      <c r="I61" s="25" t="s">
        <v>109</v>
      </c>
      <c r="J61" s="55"/>
    </row>
    <row r="62" spans="1:10" s="31" customFormat="1" ht="18.600000000000001" customHeight="1">
      <c r="A62" s="53"/>
      <c r="B62" s="24"/>
      <c r="C62" s="25"/>
      <c r="D62" s="25"/>
      <c r="E62" s="24"/>
      <c r="F62" s="24"/>
      <c r="G62" s="54"/>
      <c r="H62" s="64"/>
      <c r="I62" s="25"/>
      <c r="J62" s="55"/>
    </row>
    <row r="63" spans="1:10" s="31" customFormat="1" ht="18.600000000000001" customHeight="1">
      <c r="A63" s="57" t="s">
        <v>9</v>
      </c>
      <c r="B63" s="16"/>
      <c r="C63" s="12" t="s">
        <v>111</v>
      </c>
      <c r="D63" s="12"/>
      <c r="E63" s="16"/>
      <c r="F63" s="17"/>
      <c r="G63" s="54"/>
      <c r="H63" s="79">
        <f>SUM(H64:H73)</f>
        <v>0</v>
      </c>
      <c r="I63" s="25"/>
      <c r="J63" s="55"/>
    </row>
    <row r="64" spans="1:10" s="31" customFormat="1" ht="18.600000000000001" customHeight="1">
      <c r="A64" s="53">
        <f>A61</f>
        <v>27</v>
      </c>
      <c r="B64" s="49" t="s">
        <v>152</v>
      </c>
      <c r="C64" s="65" t="s">
        <v>112</v>
      </c>
      <c r="D64" s="65"/>
      <c r="E64" s="16">
        <v>6</v>
      </c>
      <c r="F64" s="17" t="s">
        <v>113</v>
      </c>
      <c r="G64" s="54"/>
      <c r="H64" s="54">
        <f t="shared" ref="H64:H73" si="12">G64*E64</f>
        <v>0</v>
      </c>
      <c r="I64" s="65" t="s">
        <v>112</v>
      </c>
      <c r="J64" s="55"/>
    </row>
    <row r="65" spans="1:10" s="31" customFormat="1">
      <c r="A65" s="53">
        <f>A64+1</f>
        <v>28</v>
      </c>
      <c r="B65" s="49" t="s">
        <v>152</v>
      </c>
      <c r="C65" s="23" t="s">
        <v>121</v>
      </c>
      <c r="D65" s="23"/>
      <c r="E65" s="18">
        <v>180</v>
      </c>
      <c r="F65" s="17" t="s">
        <v>16</v>
      </c>
      <c r="G65" s="54"/>
      <c r="H65" s="54">
        <f>G65*E65</f>
        <v>0</v>
      </c>
      <c r="I65" s="65" t="s">
        <v>114</v>
      </c>
      <c r="J65" s="55"/>
    </row>
    <row r="66" spans="1:10" s="31" customFormat="1">
      <c r="A66" s="53">
        <f>A65+1</f>
        <v>29</v>
      </c>
      <c r="B66" s="49" t="s">
        <v>152</v>
      </c>
      <c r="C66" s="23" t="s">
        <v>126</v>
      </c>
      <c r="D66" s="23"/>
      <c r="E66" s="18">
        <f>E56+E57+E58+E59+E60</f>
        <v>68</v>
      </c>
      <c r="F66" s="17" t="s">
        <v>14</v>
      </c>
      <c r="G66" s="54"/>
      <c r="H66" s="54">
        <f t="shared" si="12"/>
        <v>0</v>
      </c>
      <c r="I66" s="23" t="s">
        <v>150</v>
      </c>
      <c r="J66" s="55"/>
    </row>
    <row r="67" spans="1:10" s="31" customFormat="1">
      <c r="A67" s="53">
        <f t="shared" ref="A67:A73" si="13">A64+1</f>
        <v>28</v>
      </c>
      <c r="B67" s="49" t="s">
        <v>152</v>
      </c>
      <c r="C67" s="23" t="s">
        <v>138</v>
      </c>
      <c r="D67" s="23"/>
      <c r="E67" s="18">
        <v>80</v>
      </c>
      <c r="F67" s="17" t="s">
        <v>113</v>
      </c>
      <c r="G67" s="54"/>
      <c r="H67" s="54">
        <f>G67*E67</f>
        <v>0</v>
      </c>
      <c r="I67" s="65" t="s">
        <v>144</v>
      </c>
      <c r="J67" s="55"/>
    </row>
    <row r="68" spans="1:10" s="31" customFormat="1" ht="31.5">
      <c r="A68" s="53">
        <f t="shared" si="13"/>
        <v>29</v>
      </c>
      <c r="B68" s="49" t="s">
        <v>152</v>
      </c>
      <c r="C68" s="19" t="s">
        <v>115</v>
      </c>
      <c r="D68" s="19"/>
      <c r="E68" s="11">
        <v>1</v>
      </c>
      <c r="F68" s="13" t="s">
        <v>110</v>
      </c>
      <c r="G68" s="54"/>
      <c r="H68" s="54">
        <f t="shared" si="12"/>
        <v>0</v>
      </c>
      <c r="I68" s="19" t="s">
        <v>115</v>
      </c>
      <c r="J68" s="55"/>
    </row>
    <row r="69" spans="1:10" s="31" customFormat="1" ht="31.5">
      <c r="A69" s="53">
        <f t="shared" si="13"/>
        <v>30</v>
      </c>
      <c r="B69" s="49" t="s">
        <v>152</v>
      </c>
      <c r="C69" s="19" t="s">
        <v>116</v>
      </c>
      <c r="D69" s="19"/>
      <c r="E69" s="11">
        <v>12</v>
      </c>
      <c r="F69" s="13" t="s">
        <v>113</v>
      </c>
      <c r="G69" s="54"/>
      <c r="H69" s="54">
        <f t="shared" si="12"/>
        <v>0</v>
      </c>
      <c r="I69" s="19" t="s">
        <v>116</v>
      </c>
      <c r="J69" s="55"/>
    </row>
    <row r="70" spans="1:10" s="31" customFormat="1" ht="31.5">
      <c r="A70" s="53">
        <f t="shared" si="13"/>
        <v>29</v>
      </c>
      <c r="B70" s="49" t="s">
        <v>152</v>
      </c>
      <c r="C70" s="19" t="s">
        <v>117</v>
      </c>
      <c r="D70" s="19"/>
      <c r="E70" s="11">
        <v>20</v>
      </c>
      <c r="F70" s="13" t="s">
        <v>113</v>
      </c>
      <c r="G70" s="54"/>
      <c r="H70" s="54">
        <f t="shared" si="12"/>
        <v>0</v>
      </c>
      <c r="I70" s="19" t="s">
        <v>117</v>
      </c>
      <c r="J70" s="55"/>
    </row>
    <row r="71" spans="1:10" s="31" customFormat="1">
      <c r="A71" s="53">
        <f t="shared" si="13"/>
        <v>30</v>
      </c>
      <c r="B71" s="49" t="s">
        <v>152</v>
      </c>
      <c r="C71" s="23" t="s">
        <v>123</v>
      </c>
      <c r="D71" s="23"/>
      <c r="E71" s="18">
        <v>1</v>
      </c>
      <c r="F71" s="17" t="s">
        <v>14</v>
      </c>
      <c r="G71" s="54"/>
      <c r="H71" s="54">
        <f t="shared" si="12"/>
        <v>0</v>
      </c>
      <c r="I71" s="65" t="s">
        <v>118</v>
      </c>
      <c r="J71" s="55"/>
    </row>
    <row r="72" spans="1:10" s="31" customFormat="1" ht="47.25">
      <c r="A72" s="53">
        <f t="shared" si="13"/>
        <v>31</v>
      </c>
      <c r="B72" s="49" t="s">
        <v>152</v>
      </c>
      <c r="C72" s="23" t="s">
        <v>122</v>
      </c>
      <c r="D72" s="23"/>
      <c r="E72" s="18">
        <v>1</v>
      </c>
      <c r="F72" s="17" t="s">
        <v>28</v>
      </c>
      <c r="G72" s="54"/>
      <c r="H72" s="54">
        <f t="shared" si="12"/>
        <v>0</v>
      </c>
      <c r="I72" s="65" t="s">
        <v>119</v>
      </c>
      <c r="J72" s="55"/>
    </row>
    <row r="73" spans="1:10" s="31" customFormat="1" ht="18.600000000000001" customHeight="1">
      <c r="A73" s="53">
        <f t="shared" si="13"/>
        <v>30</v>
      </c>
      <c r="B73" s="49" t="s">
        <v>152</v>
      </c>
      <c r="C73" s="65" t="s">
        <v>120</v>
      </c>
      <c r="D73" s="65"/>
      <c r="E73" s="16">
        <v>250</v>
      </c>
      <c r="F73" s="17" t="s">
        <v>15</v>
      </c>
      <c r="G73" s="54"/>
      <c r="H73" s="54">
        <f t="shared" si="12"/>
        <v>0</v>
      </c>
      <c r="I73" s="65" t="s">
        <v>120</v>
      </c>
      <c r="J73" s="55"/>
    </row>
    <row r="74" spans="1:10" s="31" customFormat="1" ht="18.600000000000001" customHeight="1">
      <c r="A74" s="66"/>
      <c r="B74" s="16"/>
      <c r="C74" s="14"/>
      <c r="D74" s="14"/>
      <c r="E74" s="18"/>
      <c r="F74" s="17"/>
      <c r="G74" s="54"/>
      <c r="H74" s="54"/>
      <c r="I74" s="25"/>
      <c r="J74" s="55"/>
    </row>
    <row r="75" spans="1:10">
      <c r="A75" s="48" t="s">
        <v>9</v>
      </c>
      <c r="B75" s="24"/>
      <c r="C75" s="26" t="s">
        <v>17</v>
      </c>
      <c r="D75" s="26"/>
      <c r="E75" s="11"/>
      <c r="F75" s="17"/>
      <c r="G75" s="50"/>
      <c r="H75" s="79">
        <f>SUM(H76:H85)</f>
        <v>0</v>
      </c>
      <c r="I75" s="25"/>
      <c r="J75" s="52"/>
    </row>
    <row r="76" spans="1:10" ht="47.25">
      <c r="A76" s="53">
        <f>A73+1</f>
        <v>31</v>
      </c>
      <c r="B76" s="49" t="s">
        <v>152</v>
      </c>
      <c r="C76" s="25" t="s">
        <v>20</v>
      </c>
      <c r="D76" s="25"/>
      <c r="E76" s="15">
        <v>20</v>
      </c>
      <c r="F76" s="17" t="s">
        <v>15</v>
      </c>
      <c r="G76" s="50"/>
      <c r="H76" s="50">
        <f>E76*G76</f>
        <v>0</v>
      </c>
      <c r="I76" s="22" t="s">
        <v>21</v>
      </c>
      <c r="J76" s="52"/>
    </row>
    <row r="77" spans="1:10" ht="31.5">
      <c r="A77" s="53">
        <f>A76+1</f>
        <v>32</v>
      </c>
      <c r="B77" s="49" t="s">
        <v>152</v>
      </c>
      <c r="C77" s="25" t="s">
        <v>22</v>
      </c>
      <c r="D77" s="25"/>
      <c r="E77" s="15">
        <v>10</v>
      </c>
      <c r="F77" s="17" t="s">
        <v>15</v>
      </c>
      <c r="G77" s="50"/>
      <c r="H77" s="50">
        <f>E77*G77</f>
        <v>0</v>
      </c>
      <c r="I77" s="22" t="s">
        <v>23</v>
      </c>
      <c r="J77" s="52"/>
    </row>
    <row r="78" spans="1:10" ht="31.5">
      <c r="A78" s="53">
        <f>A77+1</f>
        <v>33</v>
      </c>
      <c r="B78" s="49" t="s">
        <v>152</v>
      </c>
      <c r="C78" s="25" t="s">
        <v>19</v>
      </c>
      <c r="D78" s="25"/>
      <c r="E78" s="15">
        <v>40</v>
      </c>
      <c r="F78" s="17" t="s">
        <v>15</v>
      </c>
      <c r="G78" s="50"/>
      <c r="H78" s="50">
        <f>E78*G78</f>
        <v>0</v>
      </c>
      <c r="I78" s="22" t="s">
        <v>24</v>
      </c>
      <c r="J78" s="52"/>
    </row>
    <row r="79" spans="1:10">
      <c r="A79" s="53">
        <f>A78+1</f>
        <v>34</v>
      </c>
      <c r="B79" s="49" t="s">
        <v>152</v>
      </c>
      <c r="C79" s="25" t="s">
        <v>25</v>
      </c>
      <c r="D79" s="25"/>
      <c r="E79" s="15">
        <v>8</v>
      </c>
      <c r="F79" s="17" t="s">
        <v>15</v>
      </c>
      <c r="G79" s="50"/>
      <c r="H79" s="50">
        <f>E79*G79</f>
        <v>0</v>
      </c>
      <c r="I79" s="21" t="s">
        <v>26</v>
      </c>
      <c r="J79" s="52"/>
    </row>
    <row r="80" spans="1:10">
      <c r="A80" s="53">
        <f>A79+1</f>
        <v>35</v>
      </c>
      <c r="B80" s="49" t="s">
        <v>152</v>
      </c>
      <c r="C80" s="25" t="s">
        <v>18</v>
      </c>
      <c r="D80" s="25"/>
      <c r="E80" s="15">
        <v>4</v>
      </c>
      <c r="F80" s="17" t="s">
        <v>15</v>
      </c>
      <c r="G80" s="50"/>
      <c r="H80" s="50">
        <f>E80*G80</f>
        <v>0</v>
      </c>
      <c r="I80" s="21" t="s">
        <v>27</v>
      </c>
      <c r="J80" s="52"/>
    </row>
    <row r="81" spans="1:10" ht="18.600000000000001" customHeight="1" thickBot="1">
      <c r="A81" s="58"/>
      <c r="B81" s="59"/>
      <c r="C81" s="60"/>
      <c r="D81" s="60"/>
      <c r="E81" s="59"/>
      <c r="F81" s="59"/>
      <c r="G81" s="61"/>
      <c r="H81" s="61"/>
      <c r="I81" s="60"/>
      <c r="J81" s="62"/>
    </row>
    <row r="82" spans="1:10" ht="16.5" thickTop="1"/>
  </sheetData>
  <pageMargins left="0.78740157480314965" right="0.78740157480314965" top="0.98425196850393704" bottom="0.98425196850393704" header="0.51181102362204722" footer="0.51181102362204722"/>
  <pageSetup paperSize="9" scale="4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Formulář k vyplnění</vt:lpstr>
    </vt:vector>
  </TitlesOfParts>
  <Company>HELIKA,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</dc:creator>
  <cp:lastModifiedBy>KJandourek</cp:lastModifiedBy>
  <cp:lastPrinted>2013-03-26T09:29:23Z</cp:lastPrinted>
  <dcterms:created xsi:type="dcterms:W3CDTF">2005-05-25T07:14:24Z</dcterms:created>
  <dcterms:modified xsi:type="dcterms:W3CDTF">2017-04-18T12:50:59Z</dcterms:modified>
</cp:coreProperties>
</file>